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เวิร์กบุ๊กนี้" defaultThemeVersion="166925"/>
  <mc:AlternateContent xmlns:mc="http://schemas.openxmlformats.org/markup-compatibility/2006">
    <mc:Choice Requires="x15">
      <x15ac:absPath xmlns:x15ac="http://schemas.microsoft.com/office/spreadsheetml/2010/11/ac" url="D:\งานวัดและประเมินผล\งานวัดผล 2568\โปรแกรมวัดและประเมินผล 68\"/>
    </mc:Choice>
  </mc:AlternateContent>
  <xr:revisionPtr revIDLastSave="0" documentId="13_ncr:1_{F3725044-9D56-4D64-9A11-EB67FC08E0F0}" xr6:coauthVersionLast="47" xr6:coauthVersionMax="47" xr10:uidLastSave="{00000000-0000-0000-0000-000000000000}"/>
  <bookViews>
    <workbookView xWindow="-108" yWindow="-108" windowWidth="23256" windowHeight="12456" tabRatio="901" firstSheet="1" activeTab="1" xr2:uid="{D764CB5A-7ECC-43C3-BEB2-68BF4E028C19}"/>
  </bookViews>
  <sheets>
    <sheet name="รายการ" sheetId="23" state="hidden" r:id="rId1"/>
    <sheet name="ตั้งค่า" sheetId="1" r:id="rId2"/>
    <sheet name="รายชื่อนักเรียน" sheetId="2" r:id="rId3"/>
    <sheet name="ตัวชี้วัดปลายทาง,ผลการเรียนรู้" sheetId="3" r:id="rId4"/>
    <sheet name="คะแนน ภ.1" sheetId="4" r:id="rId5"/>
    <sheet name="คะแนน ภ.2" sheetId="5" r:id="rId6"/>
    <sheet name="สรุปผลการประเมินรายปี" sheetId="6" r:id="rId7"/>
    <sheet name="ตั้งค่าประเมินคุณลักษณะ" sheetId="28" state="hidden" r:id="rId8"/>
    <sheet name="คุณลักษณะอันพึงประสงค์" sheetId="27" r:id="rId9"/>
    <sheet name="ตั้งค่าประเมินอ่านคิดฯ" sheetId="20" state="hidden" r:id="rId10"/>
    <sheet name="อ่านคิดวิเคราะห์ฯ" sheetId="19" r:id="rId11"/>
    <sheet name="พิมพ์หน้าปก" sheetId="7" r:id="rId12"/>
    <sheet name="พิมพ์รายชื่อ" sheetId="8" r:id="rId13"/>
    <sheet name="พิมพ์โครงสร้างรายวิชา" sheetId="9" r:id="rId14"/>
    <sheet name="พิมพ์คำอธิบายรายวิชา" sheetId="10" r:id="rId15"/>
    <sheet name="พิมพ์ ตชว ปลายทาง,ผลการเรียนรู้" sheetId="11" r:id="rId16"/>
    <sheet name="พิมพ์การประเมินผล ภ.1" sheetId="12" r:id="rId17"/>
    <sheet name="พิมพ์การประเมินผล ภ.2" sheetId="13" r:id="rId18"/>
    <sheet name="พิมพ์คุณลักษณะ" sheetId="25" r:id="rId19"/>
    <sheet name="พิมพ์อ่านคิด" sheetId="24" r:id="rId20"/>
    <sheet name="พิมพ์สรุปการประเมินผลปลายปี" sheetId="14" r:id="rId21"/>
    <sheet name="พิมพ์กำหนดรายวิชา" sheetId="15" r:id="rId22"/>
    <sheet name="พิมพ์กำหนดสัดส่วนคะแนน" sheetId="17" r:id="rId23"/>
  </sheets>
  <externalReferences>
    <externalReference r:id="rId24"/>
    <externalReference r:id="rId25"/>
  </externalReferences>
  <definedNames>
    <definedName name="OLE_LINK3" localSheetId="21">พิมพ์กำหนดรายวิชา!#REF!</definedName>
    <definedName name="_xlnm.Print_Area" localSheetId="15">'พิมพ์ ตชว ปลายทาง,ผลการเรียนรู้'!$A$1:$W$47</definedName>
    <definedName name="_xlnm.Print_Area" localSheetId="16">'พิมพ์การประเมินผล ภ.1'!$A$1:$S$60</definedName>
    <definedName name="_xlnm.Print_Area" localSheetId="17">'พิมพ์การประเมินผล ภ.2'!$A$1:$Q$57</definedName>
    <definedName name="_xlnm.Print_Area" localSheetId="21">พิมพ์กำหนดรายวิชา!$A$1:$I$36</definedName>
    <definedName name="_xlnm.Print_Area" localSheetId="22">พิมพ์กำหนดสัดส่วนคะแนน!$A$1:$L$28</definedName>
    <definedName name="_xlnm.Print_Area" localSheetId="14">พิมพ์คำอธิบายรายวิชา!$A$1:$K$52</definedName>
    <definedName name="_xlnm.Print_Area" localSheetId="18">พิมพ์คุณลักษณะ!$A$1:$O$52</definedName>
    <definedName name="_xlnm.Print_Area" localSheetId="13">พิมพ์โครงสร้างรายวิชา!$A$1:$K$52</definedName>
    <definedName name="_xlnm.Print_Area" localSheetId="12">พิมพ์รายชื่อ!$A$1:$G$50</definedName>
    <definedName name="_xlnm.Print_Area" localSheetId="20">พิมพ์สรุปการประเมินผลปลายปี!$A$1:$E$58</definedName>
    <definedName name="_xlnm.Print_Area" localSheetId="11">พิมพ์หน้าปก!$A$1:$J$47</definedName>
    <definedName name="_xlnm.Print_Area" localSheetId="19">พิมพ์อ่านคิด!$A$1:$I$52</definedName>
    <definedName name="_xlnm.Print_Area" localSheetId="6">สรุปผลการประเมินรายปี!$A$1:$F$51</definedName>
    <definedName name="_xlnm.Print_Titles" localSheetId="15">'พิมพ์ ตชว ปลายทาง,ผลการเรียนรู้'!$2:$2</definedName>
    <definedName name="_xlnm.Print_Titles" localSheetId="16">'พิมพ์การประเมินผล ภ.1'!$1:$5</definedName>
    <definedName name="_xlnm.Print_Titles" localSheetId="17">'พิมพ์การประเมินผล ภ.2'!$2:$5</definedName>
    <definedName name="_xlnm.Print_Titles" localSheetId="18">พิมพ์คุณลักษณะ!$1:$5</definedName>
    <definedName name="_xlnm.Print_Titles" localSheetId="12">พิมพ์รายชื่อ!$5:$5</definedName>
    <definedName name="_xlnm.Print_Titles" localSheetId="20">พิมพ์สรุปการประเมินผลปลายปี!$1:$4</definedName>
    <definedName name="_xlnm.Print_Titles" localSheetId="19">พิมพ์อ่านคิด!$1:$5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" i="5" l="1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P9" i="5"/>
  <c r="P8" i="5"/>
  <c r="P7" i="5"/>
  <c r="P5" i="5"/>
  <c r="S5" i="5"/>
  <c r="O5" i="5"/>
  <c r="O4" i="13" l="1"/>
  <c r="N7" i="13"/>
  <c r="N8" i="13"/>
  <c r="N9" i="13"/>
  <c r="N10" i="13"/>
  <c r="N11" i="13"/>
  <c r="N12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8" i="13"/>
  <c r="N49" i="13"/>
  <c r="N50" i="13"/>
  <c r="N5" i="13"/>
  <c r="O50" i="13"/>
  <c r="O49" i="13"/>
  <c r="O48" i="13"/>
  <c r="O47" i="13"/>
  <c r="O46" i="13"/>
  <c r="O45" i="13"/>
  <c r="O44" i="13"/>
  <c r="O43" i="13"/>
  <c r="O42" i="13"/>
  <c r="O41" i="13"/>
  <c r="O40" i="13"/>
  <c r="O39" i="13"/>
  <c r="O38" i="13"/>
  <c r="O37" i="13"/>
  <c r="O36" i="13"/>
  <c r="O35" i="13"/>
  <c r="O34" i="13"/>
  <c r="O33" i="13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O7" i="13"/>
  <c r="O6" i="13"/>
  <c r="O5" i="13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Q50" i="5"/>
  <c r="Q49" i="5"/>
  <c r="Q48" i="5"/>
  <c r="Q47" i="5"/>
  <c r="Q46" i="5"/>
  <c r="Q45" i="5"/>
  <c r="Q44" i="5"/>
  <c r="Q43" i="5"/>
  <c r="Q42" i="5"/>
  <c r="A24" i="7"/>
  <c r="I9" i="19"/>
  <c r="J9" i="19"/>
  <c r="I10" i="19"/>
  <c r="J10" i="19"/>
  <c r="I11" i="19"/>
  <c r="J11" i="19"/>
  <c r="I12" i="19"/>
  <c r="J12" i="19"/>
  <c r="I13" i="19"/>
  <c r="J13" i="19"/>
  <c r="I14" i="19"/>
  <c r="J14" i="19"/>
  <c r="I15" i="19"/>
  <c r="J15" i="19"/>
  <c r="I16" i="19"/>
  <c r="J16" i="19"/>
  <c r="I17" i="19"/>
  <c r="J17" i="19"/>
  <c r="I18" i="19"/>
  <c r="J18" i="19"/>
  <c r="I19" i="19"/>
  <c r="J19" i="19"/>
  <c r="I20" i="19"/>
  <c r="J20" i="19"/>
  <c r="I21" i="19"/>
  <c r="J21" i="19"/>
  <c r="I22" i="19"/>
  <c r="J22" i="19"/>
  <c r="I23" i="19"/>
  <c r="J23" i="19"/>
  <c r="I24" i="19"/>
  <c r="J24" i="19"/>
  <c r="I25" i="19"/>
  <c r="J25" i="19"/>
  <c r="I26" i="19"/>
  <c r="J26" i="19"/>
  <c r="I27" i="19"/>
  <c r="J27" i="19"/>
  <c r="I28" i="19"/>
  <c r="J28" i="19"/>
  <c r="I29" i="19"/>
  <c r="J29" i="19"/>
  <c r="I30" i="19"/>
  <c r="J30" i="19"/>
  <c r="I31" i="19"/>
  <c r="J31" i="19"/>
  <c r="I32" i="19"/>
  <c r="J32" i="19"/>
  <c r="I33" i="19"/>
  <c r="J33" i="19"/>
  <c r="I34" i="19"/>
  <c r="J34" i="19"/>
  <c r="I35" i="19"/>
  <c r="J35" i="19"/>
  <c r="I36" i="19"/>
  <c r="J36" i="19"/>
  <c r="I37" i="19"/>
  <c r="J37" i="19"/>
  <c r="I38" i="19"/>
  <c r="J38" i="19"/>
  <c r="I39" i="19"/>
  <c r="J39" i="19"/>
  <c r="I40" i="19"/>
  <c r="J40" i="19"/>
  <c r="I41" i="19"/>
  <c r="J41" i="19"/>
  <c r="I42" i="19"/>
  <c r="J42" i="19"/>
  <c r="I43" i="19"/>
  <c r="J43" i="19"/>
  <c r="I44" i="19"/>
  <c r="J44" i="19"/>
  <c r="I45" i="19"/>
  <c r="J45" i="19"/>
  <c r="I46" i="19"/>
  <c r="J46" i="19"/>
  <c r="I47" i="19"/>
  <c r="J47" i="19"/>
  <c r="I48" i="19"/>
  <c r="J48" i="19"/>
  <c r="I49" i="19"/>
  <c r="J49" i="19"/>
  <c r="I50" i="19"/>
  <c r="J50" i="19"/>
  <c r="N8" i="27"/>
  <c r="O8" i="27"/>
  <c r="P8" i="27"/>
  <c r="Q8" i="27"/>
  <c r="R8" i="27"/>
  <c r="S8" i="27"/>
  <c r="T8" i="27"/>
  <c r="N9" i="27"/>
  <c r="O9" i="27"/>
  <c r="P9" i="27"/>
  <c r="Q9" i="27"/>
  <c r="R9" i="27"/>
  <c r="S9" i="27"/>
  <c r="T9" i="27"/>
  <c r="N10" i="27"/>
  <c r="O10" i="27"/>
  <c r="P10" i="27"/>
  <c r="Q10" i="27"/>
  <c r="R10" i="27"/>
  <c r="S10" i="27"/>
  <c r="T10" i="27"/>
  <c r="N11" i="27"/>
  <c r="O11" i="27"/>
  <c r="P11" i="27"/>
  <c r="Q11" i="27"/>
  <c r="R11" i="27"/>
  <c r="S11" i="27"/>
  <c r="T11" i="27"/>
  <c r="N12" i="27"/>
  <c r="O12" i="27"/>
  <c r="P12" i="27"/>
  <c r="Q12" i="27"/>
  <c r="R12" i="27"/>
  <c r="S12" i="27"/>
  <c r="T12" i="27"/>
  <c r="N13" i="27"/>
  <c r="O13" i="27"/>
  <c r="P13" i="27"/>
  <c r="Q13" i="27"/>
  <c r="R13" i="27"/>
  <c r="S13" i="27"/>
  <c r="T13" i="27"/>
  <c r="N14" i="27"/>
  <c r="O14" i="27"/>
  <c r="P14" i="27"/>
  <c r="Q14" i="27"/>
  <c r="R14" i="27"/>
  <c r="S14" i="27"/>
  <c r="T14" i="27"/>
  <c r="N15" i="27"/>
  <c r="O15" i="27"/>
  <c r="P15" i="27"/>
  <c r="Q15" i="27"/>
  <c r="R15" i="27"/>
  <c r="S15" i="27"/>
  <c r="T15" i="27"/>
  <c r="N16" i="27"/>
  <c r="O16" i="27"/>
  <c r="P16" i="27"/>
  <c r="Q16" i="27"/>
  <c r="R16" i="27"/>
  <c r="S16" i="27"/>
  <c r="T16" i="27"/>
  <c r="N17" i="27"/>
  <c r="O17" i="27"/>
  <c r="P17" i="27"/>
  <c r="Q17" i="27"/>
  <c r="R17" i="27"/>
  <c r="S17" i="27"/>
  <c r="T17" i="27"/>
  <c r="N18" i="27"/>
  <c r="O18" i="27"/>
  <c r="P18" i="27"/>
  <c r="Q18" i="27"/>
  <c r="R18" i="27"/>
  <c r="S18" i="27"/>
  <c r="T18" i="27"/>
  <c r="N19" i="27"/>
  <c r="O19" i="27"/>
  <c r="P19" i="27"/>
  <c r="Q19" i="27"/>
  <c r="R19" i="27"/>
  <c r="S19" i="27"/>
  <c r="T19" i="27"/>
  <c r="N20" i="27"/>
  <c r="O20" i="27"/>
  <c r="P20" i="27"/>
  <c r="Q20" i="27"/>
  <c r="R20" i="27"/>
  <c r="S20" i="27"/>
  <c r="T20" i="27"/>
  <c r="N21" i="27"/>
  <c r="O21" i="27"/>
  <c r="P21" i="27"/>
  <c r="Q21" i="27"/>
  <c r="R21" i="27"/>
  <c r="S21" i="27"/>
  <c r="T21" i="27"/>
  <c r="N22" i="27"/>
  <c r="O22" i="27"/>
  <c r="P22" i="27"/>
  <c r="Q22" i="27"/>
  <c r="R22" i="27"/>
  <c r="S22" i="27"/>
  <c r="T22" i="27"/>
  <c r="N23" i="27"/>
  <c r="O23" i="27"/>
  <c r="P23" i="27"/>
  <c r="Q23" i="27"/>
  <c r="R23" i="27"/>
  <c r="S23" i="27"/>
  <c r="T23" i="27"/>
  <c r="N24" i="27"/>
  <c r="O24" i="27"/>
  <c r="P24" i="27"/>
  <c r="Q24" i="27"/>
  <c r="R24" i="27"/>
  <c r="S24" i="27"/>
  <c r="T24" i="27"/>
  <c r="N25" i="27"/>
  <c r="O25" i="27"/>
  <c r="P25" i="27"/>
  <c r="Q25" i="27"/>
  <c r="R25" i="27"/>
  <c r="S25" i="27"/>
  <c r="T25" i="27"/>
  <c r="N26" i="27"/>
  <c r="O26" i="27"/>
  <c r="P26" i="27"/>
  <c r="Q26" i="27"/>
  <c r="R26" i="27"/>
  <c r="S26" i="27"/>
  <c r="T26" i="27"/>
  <c r="N27" i="27"/>
  <c r="O27" i="27"/>
  <c r="P27" i="27"/>
  <c r="Q27" i="27"/>
  <c r="R27" i="27"/>
  <c r="S27" i="27"/>
  <c r="T27" i="27"/>
  <c r="N28" i="27"/>
  <c r="O28" i="27"/>
  <c r="P28" i="27"/>
  <c r="Q28" i="27"/>
  <c r="R28" i="27"/>
  <c r="S28" i="27"/>
  <c r="T28" i="27"/>
  <c r="N29" i="27"/>
  <c r="O29" i="27"/>
  <c r="P29" i="27"/>
  <c r="Q29" i="27"/>
  <c r="R29" i="27"/>
  <c r="S29" i="27"/>
  <c r="T29" i="27"/>
  <c r="N30" i="27"/>
  <c r="O30" i="27"/>
  <c r="P30" i="27"/>
  <c r="Q30" i="27"/>
  <c r="R30" i="27"/>
  <c r="S30" i="27"/>
  <c r="T30" i="27"/>
  <c r="N31" i="27"/>
  <c r="O31" i="27"/>
  <c r="P31" i="27"/>
  <c r="Q31" i="27"/>
  <c r="R31" i="27"/>
  <c r="S31" i="27"/>
  <c r="T31" i="27"/>
  <c r="N32" i="27"/>
  <c r="O32" i="27"/>
  <c r="P32" i="27"/>
  <c r="Q32" i="27"/>
  <c r="R32" i="27"/>
  <c r="S32" i="27"/>
  <c r="T32" i="27"/>
  <c r="N33" i="27"/>
  <c r="O33" i="27"/>
  <c r="P33" i="27"/>
  <c r="Q33" i="27"/>
  <c r="R33" i="27"/>
  <c r="S33" i="27"/>
  <c r="T33" i="27"/>
  <c r="N34" i="27"/>
  <c r="O34" i="27"/>
  <c r="P34" i="27"/>
  <c r="Q34" i="27"/>
  <c r="R34" i="27"/>
  <c r="S34" i="27"/>
  <c r="T34" i="27"/>
  <c r="N35" i="27"/>
  <c r="O35" i="27"/>
  <c r="P35" i="27"/>
  <c r="Q35" i="27"/>
  <c r="R35" i="27"/>
  <c r="S35" i="27"/>
  <c r="T35" i="27"/>
  <c r="N36" i="27"/>
  <c r="O36" i="27"/>
  <c r="P36" i="27"/>
  <c r="Q36" i="27"/>
  <c r="R36" i="27"/>
  <c r="S36" i="27"/>
  <c r="T36" i="27"/>
  <c r="N37" i="27"/>
  <c r="O37" i="27"/>
  <c r="P37" i="27"/>
  <c r="Q37" i="27"/>
  <c r="R37" i="27"/>
  <c r="S37" i="27"/>
  <c r="T37" i="27"/>
  <c r="N38" i="27"/>
  <c r="O38" i="27"/>
  <c r="P38" i="27"/>
  <c r="Q38" i="27"/>
  <c r="R38" i="27"/>
  <c r="S38" i="27"/>
  <c r="T38" i="27"/>
  <c r="N39" i="27"/>
  <c r="O39" i="27"/>
  <c r="P39" i="27"/>
  <c r="Q39" i="27"/>
  <c r="R39" i="27"/>
  <c r="S39" i="27"/>
  <c r="T39" i="27"/>
  <c r="N40" i="27"/>
  <c r="O40" i="27"/>
  <c r="P40" i="27"/>
  <c r="Q40" i="27"/>
  <c r="R40" i="27"/>
  <c r="S40" i="27"/>
  <c r="T40" i="27"/>
  <c r="N41" i="27"/>
  <c r="O41" i="27"/>
  <c r="P41" i="27"/>
  <c r="Q41" i="27"/>
  <c r="R41" i="27"/>
  <c r="S41" i="27"/>
  <c r="T41" i="27"/>
  <c r="N42" i="27"/>
  <c r="O42" i="27"/>
  <c r="P42" i="27"/>
  <c r="Q42" i="27"/>
  <c r="R42" i="27"/>
  <c r="S42" i="27"/>
  <c r="T42" i="27"/>
  <c r="N43" i="27"/>
  <c r="O43" i="27"/>
  <c r="P43" i="27"/>
  <c r="Q43" i="27"/>
  <c r="R43" i="27"/>
  <c r="S43" i="27"/>
  <c r="T43" i="27"/>
  <c r="N44" i="27"/>
  <c r="O44" i="27"/>
  <c r="P44" i="27"/>
  <c r="Q44" i="27"/>
  <c r="R44" i="27"/>
  <c r="S44" i="27"/>
  <c r="T44" i="27"/>
  <c r="N45" i="27"/>
  <c r="O45" i="27"/>
  <c r="P45" i="27"/>
  <c r="Q45" i="27"/>
  <c r="R45" i="27"/>
  <c r="S45" i="27"/>
  <c r="T45" i="27"/>
  <c r="N46" i="27"/>
  <c r="O46" i="27"/>
  <c r="P46" i="27"/>
  <c r="Q46" i="27"/>
  <c r="R46" i="27"/>
  <c r="S46" i="27"/>
  <c r="T46" i="27"/>
  <c r="N47" i="27"/>
  <c r="O47" i="27"/>
  <c r="P47" i="27"/>
  <c r="Q47" i="27"/>
  <c r="R47" i="27"/>
  <c r="S47" i="27"/>
  <c r="T47" i="27"/>
  <c r="N48" i="27"/>
  <c r="O48" i="27"/>
  <c r="P48" i="27"/>
  <c r="Q48" i="27"/>
  <c r="R48" i="27"/>
  <c r="S48" i="27"/>
  <c r="T48" i="27"/>
  <c r="N49" i="27"/>
  <c r="O49" i="27"/>
  <c r="P49" i="27"/>
  <c r="Q49" i="27"/>
  <c r="R49" i="27"/>
  <c r="S49" i="27"/>
  <c r="T49" i="27"/>
  <c r="C8" i="6" l="1"/>
  <c r="E8" i="6"/>
  <c r="F8" i="6"/>
  <c r="C9" i="6"/>
  <c r="E9" i="6"/>
  <c r="F9" i="6"/>
  <c r="C10" i="6"/>
  <c r="E10" i="6"/>
  <c r="F10" i="6"/>
  <c r="C11" i="6"/>
  <c r="E11" i="6"/>
  <c r="F11" i="6"/>
  <c r="C12" i="6"/>
  <c r="E12" i="6"/>
  <c r="F12" i="6"/>
  <c r="C13" i="6"/>
  <c r="E13" i="6"/>
  <c r="F13" i="6"/>
  <c r="C14" i="6"/>
  <c r="E14" i="6"/>
  <c r="F14" i="6"/>
  <c r="C15" i="6"/>
  <c r="E15" i="6"/>
  <c r="F15" i="6"/>
  <c r="C16" i="6"/>
  <c r="E16" i="6"/>
  <c r="F16" i="6"/>
  <c r="C17" i="6"/>
  <c r="E17" i="6"/>
  <c r="F17" i="6"/>
  <c r="C18" i="6"/>
  <c r="E18" i="6"/>
  <c r="F18" i="6"/>
  <c r="C19" i="6"/>
  <c r="E19" i="6"/>
  <c r="F19" i="6"/>
  <c r="C20" i="6"/>
  <c r="E20" i="6"/>
  <c r="F20" i="6"/>
  <c r="C21" i="6"/>
  <c r="E21" i="6"/>
  <c r="F21" i="6"/>
  <c r="C22" i="6"/>
  <c r="E22" i="6"/>
  <c r="F22" i="6"/>
  <c r="C23" i="6"/>
  <c r="E23" i="6"/>
  <c r="F23" i="6"/>
  <c r="C24" i="6"/>
  <c r="E24" i="6"/>
  <c r="F24" i="6"/>
  <c r="C25" i="6"/>
  <c r="E25" i="6"/>
  <c r="F25" i="6"/>
  <c r="C26" i="6"/>
  <c r="E26" i="6"/>
  <c r="F26" i="6"/>
  <c r="C27" i="6"/>
  <c r="E27" i="6"/>
  <c r="F27" i="6"/>
  <c r="C28" i="6"/>
  <c r="E28" i="6"/>
  <c r="F28" i="6"/>
  <c r="C29" i="6"/>
  <c r="E29" i="6"/>
  <c r="F29" i="6"/>
  <c r="C30" i="6"/>
  <c r="E30" i="6"/>
  <c r="F30" i="6"/>
  <c r="C31" i="6"/>
  <c r="E31" i="6"/>
  <c r="F31" i="6"/>
  <c r="C32" i="6"/>
  <c r="E32" i="6"/>
  <c r="F32" i="6"/>
  <c r="C33" i="6"/>
  <c r="E33" i="6"/>
  <c r="F33" i="6"/>
  <c r="C34" i="6"/>
  <c r="E34" i="6"/>
  <c r="F34" i="6"/>
  <c r="C35" i="6"/>
  <c r="E35" i="6"/>
  <c r="F35" i="6"/>
  <c r="C36" i="6"/>
  <c r="E36" i="6"/>
  <c r="F36" i="6"/>
  <c r="C37" i="6"/>
  <c r="E37" i="6"/>
  <c r="F37" i="6"/>
  <c r="C38" i="6"/>
  <c r="E38" i="6"/>
  <c r="F38" i="6"/>
  <c r="C39" i="6"/>
  <c r="E39" i="6"/>
  <c r="F39" i="6"/>
  <c r="C40" i="6"/>
  <c r="E40" i="6"/>
  <c r="F40" i="6"/>
  <c r="C41" i="6"/>
  <c r="E41" i="6"/>
  <c r="F41" i="6"/>
  <c r="C42" i="6"/>
  <c r="E42" i="6"/>
  <c r="F42" i="6"/>
  <c r="C43" i="6"/>
  <c r="E43" i="6"/>
  <c r="F43" i="6"/>
  <c r="C44" i="6"/>
  <c r="E44" i="6"/>
  <c r="F44" i="6"/>
  <c r="C45" i="6"/>
  <c r="E45" i="6"/>
  <c r="F45" i="6"/>
  <c r="C46" i="6"/>
  <c r="E46" i="6"/>
  <c r="F46" i="6"/>
  <c r="C47" i="6"/>
  <c r="E47" i="6"/>
  <c r="F47" i="6"/>
  <c r="C48" i="6"/>
  <c r="E48" i="6"/>
  <c r="F48" i="6"/>
  <c r="C49" i="6"/>
  <c r="E49" i="6"/>
  <c r="F49" i="6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Y7" i="3"/>
  <c r="Z7" i="3"/>
  <c r="Y8" i="3"/>
  <c r="Z8" i="3"/>
  <c r="Y9" i="3"/>
  <c r="Z9" i="3"/>
  <c r="Y10" i="3"/>
  <c r="Z10" i="3"/>
  <c r="Y11" i="3"/>
  <c r="Z11" i="3"/>
  <c r="Y12" i="3"/>
  <c r="Z12" i="3"/>
  <c r="Y13" i="3"/>
  <c r="Z13" i="3"/>
  <c r="Y14" i="3"/>
  <c r="Z14" i="3"/>
  <c r="Y15" i="3"/>
  <c r="Z15" i="3"/>
  <c r="Y16" i="3"/>
  <c r="Z16" i="3"/>
  <c r="Y17" i="3"/>
  <c r="Z17" i="3"/>
  <c r="Y18" i="3"/>
  <c r="Z18" i="3"/>
  <c r="Y19" i="3"/>
  <c r="Z19" i="3"/>
  <c r="Y20" i="3"/>
  <c r="Z20" i="3"/>
  <c r="Y21" i="3"/>
  <c r="Z21" i="3"/>
  <c r="Y22" i="3"/>
  <c r="Z22" i="3"/>
  <c r="Y23" i="3"/>
  <c r="Z23" i="3"/>
  <c r="Y24" i="3"/>
  <c r="Z24" i="3"/>
  <c r="Y25" i="3"/>
  <c r="Z25" i="3"/>
  <c r="Y26" i="3"/>
  <c r="Z26" i="3"/>
  <c r="Y27" i="3"/>
  <c r="Z27" i="3"/>
  <c r="Y28" i="3"/>
  <c r="Z28" i="3"/>
  <c r="Y29" i="3"/>
  <c r="Z29" i="3"/>
  <c r="Y30" i="3"/>
  <c r="Z30" i="3"/>
  <c r="Y31" i="3"/>
  <c r="Z31" i="3"/>
  <c r="Y32" i="3"/>
  <c r="Z32" i="3"/>
  <c r="Y33" i="3"/>
  <c r="Z33" i="3"/>
  <c r="Y34" i="3"/>
  <c r="Z34" i="3"/>
  <c r="Y35" i="3"/>
  <c r="Z35" i="3"/>
  <c r="Y36" i="3"/>
  <c r="Z36" i="3"/>
  <c r="Y37" i="3"/>
  <c r="Z37" i="3"/>
  <c r="Y38" i="3"/>
  <c r="Z38" i="3"/>
  <c r="Y39" i="3"/>
  <c r="Z39" i="3"/>
  <c r="Y40" i="3"/>
  <c r="Z40" i="3"/>
  <c r="Y41" i="3"/>
  <c r="Z41" i="3"/>
  <c r="Y42" i="3"/>
  <c r="Z42" i="3"/>
  <c r="Y43" i="3"/>
  <c r="Z43" i="3"/>
  <c r="Y44" i="3"/>
  <c r="Z44" i="3"/>
  <c r="Y45" i="3"/>
  <c r="Z45" i="3"/>
  <c r="Y46" i="3"/>
  <c r="Z46" i="3"/>
  <c r="Y47" i="3"/>
  <c r="Z47" i="3"/>
  <c r="Y48" i="3"/>
  <c r="Z48" i="3"/>
  <c r="B4" i="12"/>
  <c r="F4" i="12"/>
  <c r="Y3" i="3"/>
  <c r="I4" i="13"/>
  <c r="J4" i="13"/>
  <c r="K4" i="13"/>
  <c r="L4" i="13"/>
  <c r="F12" i="7"/>
  <c r="A1" i="8" l="1"/>
  <c r="C7" i="24" l="1"/>
  <c r="D7" i="24"/>
  <c r="E7" i="24"/>
  <c r="F7" i="24"/>
  <c r="G7" i="24"/>
  <c r="C8" i="24"/>
  <c r="D8" i="24"/>
  <c r="E8" i="24"/>
  <c r="F8" i="24"/>
  <c r="G8" i="24"/>
  <c r="C9" i="24"/>
  <c r="D9" i="24"/>
  <c r="E9" i="24"/>
  <c r="F9" i="24"/>
  <c r="G9" i="24"/>
  <c r="C10" i="24"/>
  <c r="D10" i="24"/>
  <c r="E10" i="24"/>
  <c r="F10" i="24"/>
  <c r="G10" i="24"/>
  <c r="C11" i="24"/>
  <c r="D11" i="24"/>
  <c r="E11" i="24"/>
  <c r="F11" i="24"/>
  <c r="G11" i="24"/>
  <c r="C12" i="24"/>
  <c r="D12" i="24"/>
  <c r="E12" i="24"/>
  <c r="F12" i="24"/>
  <c r="G12" i="24"/>
  <c r="C13" i="24"/>
  <c r="D13" i="24"/>
  <c r="E13" i="24"/>
  <c r="F13" i="24"/>
  <c r="G13" i="24"/>
  <c r="C14" i="24"/>
  <c r="D14" i="24"/>
  <c r="E14" i="24"/>
  <c r="F14" i="24"/>
  <c r="G14" i="24"/>
  <c r="C15" i="24"/>
  <c r="D15" i="24"/>
  <c r="E15" i="24"/>
  <c r="F15" i="24"/>
  <c r="G15" i="24"/>
  <c r="C16" i="24"/>
  <c r="D16" i="24"/>
  <c r="E16" i="24"/>
  <c r="F16" i="24"/>
  <c r="G16" i="24"/>
  <c r="C17" i="24"/>
  <c r="D17" i="24"/>
  <c r="E17" i="24"/>
  <c r="F17" i="24"/>
  <c r="G17" i="24"/>
  <c r="C18" i="24"/>
  <c r="D18" i="24"/>
  <c r="E18" i="24"/>
  <c r="F18" i="24"/>
  <c r="G18" i="24"/>
  <c r="C19" i="24"/>
  <c r="D19" i="24"/>
  <c r="E19" i="24"/>
  <c r="F19" i="24"/>
  <c r="G19" i="24"/>
  <c r="C20" i="24"/>
  <c r="D20" i="24"/>
  <c r="E20" i="24"/>
  <c r="F20" i="24"/>
  <c r="G20" i="24"/>
  <c r="C21" i="24"/>
  <c r="D21" i="24"/>
  <c r="E21" i="24"/>
  <c r="F21" i="24"/>
  <c r="G21" i="24"/>
  <c r="C22" i="24"/>
  <c r="D22" i="24"/>
  <c r="E22" i="24"/>
  <c r="F22" i="24"/>
  <c r="G22" i="24"/>
  <c r="C23" i="24"/>
  <c r="D23" i="24"/>
  <c r="E23" i="24"/>
  <c r="F23" i="24"/>
  <c r="G23" i="24"/>
  <c r="C24" i="24"/>
  <c r="D24" i="24"/>
  <c r="E24" i="24"/>
  <c r="F24" i="24"/>
  <c r="G24" i="24"/>
  <c r="C25" i="24"/>
  <c r="D25" i="24"/>
  <c r="E25" i="24"/>
  <c r="F25" i="24"/>
  <c r="G25" i="24"/>
  <c r="C26" i="24"/>
  <c r="D26" i="24"/>
  <c r="E26" i="24"/>
  <c r="F26" i="24"/>
  <c r="G26" i="24"/>
  <c r="C27" i="24"/>
  <c r="D27" i="24"/>
  <c r="E27" i="24"/>
  <c r="F27" i="24"/>
  <c r="G27" i="24"/>
  <c r="C28" i="24"/>
  <c r="D28" i="24"/>
  <c r="E28" i="24"/>
  <c r="F28" i="24"/>
  <c r="G28" i="24"/>
  <c r="C29" i="24"/>
  <c r="D29" i="24"/>
  <c r="E29" i="24"/>
  <c r="F29" i="24"/>
  <c r="G29" i="24"/>
  <c r="C30" i="24"/>
  <c r="D30" i="24"/>
  <c r="E30" i="24"/>
  <c r="F30" i="24"/>
  <c r="G30" i="24"/>
  <c r="C31" i="24"/>
  <c r="D31" i="24"/>
  <c r="E31" i="24"/>
  <c r="F31" i="24"/>
  <c r="G31" i="24"/>
  <c r="C32" i="24"/>
  <c r="D32" i="24"/>
  <c r="E32" i="24"/>
  <c r="F32" i="24"/>
  <c r="G32" i="24"/>
  <c r="C33" i="24"/>
  <c r="D33" i="24"/>
  <c r="E33" i="24"/>
  <c r="F33" i="24"/>
  <c r="G33" i="24"/>
  <c r="C34" i="24"/>
  <c r="D34" i="24"/>
  <c r="E34" i="24"/>
  <c r="F34" i="24"/>
  <c r="G34" i="24"/>
  <c r="C35" i="24"/>
  <c r="D35" i="24"/>
  <c r="E35" i="24"/>
  <c r="F35" i="24"/>
  <c r="G35" i="24"/>
  <c r="C36" i="24"/>
  <c r="D36" i="24"/>
  <c r="E36" i="24"/>
  <c r="F36" i="24"/>
  <c r="G36" i="24"/>
  <c r="C37" i="24"/>
  <c r="D37" i="24"/>
  <c r="E37" i="24"/>
  <c r="F37" i="24"/>
  <c r="G37" i="24"/>
  <c r="C38" i="24"/>
  <c r="D38" i="24"/>
  <c r="E38" i="24"/>
  <c r="F38" i="24"/>
  <c r="G38" i="24"/>
  <c r="C39" i="24"/>
  <c r="D39" i="24"/>
  <c r="E39" i="24"/>
  <c r="F39" i="24"/>
  <c r="G39" i="24"/>
  <c r="C40" i="24"/>
  <c r="D40" i="24"/>
  <c r="E40" i="24"/>
  <c r="F40" i="24"/>
  <c r="G40" i="24"/>
  <c r="C41" i="24"/>
  <c r="D41" i="24"/>
  <c r="E41" i="24"/>
  <c r="F41" i="24"/>
  <c r="G41" i="24"/>
  <c r="C42" i="24"/>
  <c r="D42" i="24"/>
  <c r="E42" i="24"/>
  <c r="F42" i="24"/>
  <c r="G42" i="24"/>
  <c r="C43" i="24"/>
  <c r="D43" i="24"/>
  <c r="E43" i="24"/>
  <c r="F43" i="24"/>
  <c r="G43" i="24"/>
  <c r="C44" i="24"/>
  <c r="D44" i="24"/>
  <c r="E44" i="24"/>
  <c r="F44" i="24"/>
  <c r="G44" i="24"/>
  <c r="C45" i="24"/>
  <c r="D45" i="24"/>
  <c r="E45" i="24"/>
  <c r="F45" i="24"/>
  <c r="G45" i="24"/>
  <c r="C46" i="24"/>
  <c r="D46" i="24"/>
  <c r="E46" i="24"/>
  <c r="F46" i="24"/>
  <c r="G46" i="24"/>
  <c r="C47" i="24"/>
  <c r="D47" i="24"/>
  <c r="E47" i="24"/>
  <c r="F47" i="24"/>
  <c r="G47" i="24"/>
  <c r="C48" i="24"/>
  <c r="D48" i="24"/>
  <c r="E48" i="24"/>
  <c r="F48" i="24"/>
  <c r="G48" i="24"/>
  <c r="C49" i="24"/>
  <c r="D49" i="24"/>
  <c r="E49" i="24"/>
  <c r="F49" i="24"/>
  <c r="G49" i="24"/>
  <c r="C50" i="24"/>
  <c r="D50" i="24"/>
  <c r="E50" i="24"/>
  <c r="F50" i="24"/>
  <c r="G50" i="24"/>
  <c r="D6" i="24"/>
  <c r="E6" i="24"/>
  <c r="F6" i="24"/>
  <c r="G6" i="24"/>
  <c r="C6" i="24"/>
  <c r="E2" i="27"/>
  <c r="C16" i="7"/>
  <c r="J14" i="7"/>
  <c r="E1" i="27"/>
  <c r="E14" i="7"/>
  <c r="I5" i="5"/>
  <c r="G5" i="13" s="1"/>
  <c r="A5" i="13"/>
  <c r="A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4" i="13"/>
  <c r="S5" i="4"/>
  <c r="I5" i="4"/>
  <c r="P5" i="4"/>
  <c r="R5" i="4" s="1"/>
  <c r="O4" i="12"/>
  <c r="H4" i="12"/>
  <c r="H5" i="12"/>
  <c r="B5" i="12"/>
  <c r="C5" i="12"/>
  <c r="D5" i="12"/>
  <c r="E5" i="12"/>
  <c r="F5" i="12"/>
  <c r="B6" i="12"/>
  <c r="C6" i="12"/>
  <c r="D6" i="12"/>
  <c r="E6" i="12"/>
  <c r="F6" i="12"/>
  <c r="B7" i="12"/>
  <c r="C7" i="12"/>
  <c r="D7" i="12"/>
  <c r="E7" i="12"/>
  <c r="F7" i="12"/>
  <c r="B8" i="12"/>
  <c r="C8" i="12"/>
  <c r="D8" i="12"/>
  <c r="E8" i="12"/>
  <c r="F8" i="12"/>
  <c r="B9" i="12"/>
  <c r="C9" i="12"/>
  <c r="D9" i="12"/>
  <c r="E9" i="12"/>
  <c r="F9" i="12"/>
  <c r="B10" i="12"/>
  <c r="C10" i="12"/>
  <c r="D10" i="12"/>
  <c r="E10" i="12"/>
  <c r="F10" i="12"/>
  <c r="B11" i="12"/>
  <c r="C11" i="12"/>
  <c r="D11" i="12"/>
  <c r="E11" i="12"/>
  <c r="F11" i="12"/>
  <c r="B12" i="12"/>
  <c r="C12" i="12"/>
  <c r="D12" i="12"/>
  <c r="E12" i="12"/>
  <c r="F12" i="12"/>
  <c r="B13" i="12"/>
  <c r="C13" i="12"/>
  <c r="D13" i="12"/>
  <c r="E13" i="12"/>
  <c r="F13" i="12"/>
  <c r="B14" i="12"/>
  <c r="C14" i="12"/>
  <c r="D14" i="12"/>
  <c r="E14" i="12"/>
  <c r="F14" i="12"/>
  <c r="B15" i="12"/>
  <c r="C15" i="12"/>
  <c r="D15" i="12"/>
  <c r="E15" i="12"/>
  <c r="F15" i="12"/>
  <c r="B16" i="12"/>
  <c r="C16" i="12"/>
  <c r="D16" i="12"/>
  <c r="E16" i="12"/>
  <c r="F16" i="12"/>
  <c r="B17" i="12"/>
  <c r="C17" i="12"/>
  <c r="D17" i="12"/>
  <c r="E17" i="12"/>
  <c r="F17" i="12"/>
  <c r="B18" i="12"/>
  <c r="C18" i="12"/>
  <c r="D18" i="12"/>
  <c r="E18" i="12"/>
  <c r="F18" i="12"/>
  <c r="B19" i="12"/>
  <c r="C19" i="12"/>
  <c r="D19" i="12"/>
  <c r="E19" i="12"/>
  <c r="F19" i="12"/>
  <c r="B20" i="12"/>
  <c r="C20" i="12"/>
  <c r="D20" i="12"/>
  <c r="E20" i="12"/>
  <c r="F20" i="12"/>
  <c r="B21" i="12"/>
  <c r="C21" i="12"/>
  <c r="D21" i="12"/>
  <c r="E21" i="12"/>
  <c r="F21" i="12"/>
  <c r="B22" i="12"/>
  <c r="C22" i="12"/>
  <c r="D22" i="12"/>
  <c r="E22" i="12"/>
  <c r="F22" i="12"/>
  <c r="B23" i="12"/>
  <c r="C23" i="12"/>
  <c r="D23" i="12"/>
  <c r="E23" i="12"/>
  <c r="F23" i="12"/>
  <c r="B24" i="12"/>
  <c r="C24" i="12"/>
  <c r="D24" i="12"/>
  <c r="E24" i="12"/>
  <c r="F24" i="12"/>
  <c r="B25" i="12"/>
  <c r="C25" i="12"/>
  <c r="D25" i="12"/>
  <c r="E25" i="12"/>
  <c r="F25" i="12"/>
  <c r="B26" i="12"/>
  <c r="C26" i="12"/>
  <c r="D26" i="12"/>
  <c r="E26" i="12"/>
  <c r="F26" i="12"/>
  <c r="B27" i="12"/>
  <c r="C27" i="12"/>
  <c r="D27" i="12"/>
  <c r="E27" i="12"/>
  <c r="F27" i="12"/>
  <c r="B28" i="12"/>
  <c r="C28" i="12"/>
  <c r="D28" i="12"/>
  <c r="E28" i="12"/>
  <c r="F28" i="12"/>
  <c r="B29" i="12"/>
  <c r="C29" i="12"/>
  <c r="D29" i="12"/>
  <c r="E29" i="12"/>
  <c r="F29" i="12"/>
  <c r="B30" i="12"/>
  <c r="C30" i="12"/>
  <c r="D30" i="12"/>
  <c r="E30" i="12"/>
  <c r="F30" i="12"/>
  <c r="B31" i="12"/>
  <c r="C31" i="12"/>
  <c r="D31" i="12"/>
  <c r="E31" i="12"/>
  <c r="F31" i="12"/>
  <c r="B32" i="12"/>
  <c r="C32" i="12"/>
  <c r="D32" i="12"/>
  <c r="E32" i="12"/>
  <c r="F32" i="12"/>
  <c r="B33" i="12"/>
  <c r="C33" i="12"/>
  <c r="D33" i="12"/>
  <c r="E33" i="12"/>
  <c r="F33" i="12"/>
  <c r="B34" i="12"/>
  <c r="C34" i="12"/>
  <c r="D34" i="12"/>
  <c r="E34" i="12"/>
  <c r="F34" i="12"/>
  <c r="B35" i="12"/>
  <c r="C35" i="12"/>
  <c r="D35" i="12"/>
  <c r="E35" i="12"/>
  <c r="F35" i="12"/>
  <c r="B36" i="12"/>
  <c r="C36" i="12"/>
  <c r="D36" i="12"/>
  <c r="E36" i="12"/>
  <c r="F36" i="12"/>
  <c r="B37" i="12"/>
  <c r="C37" i="12"/>
  <c r="D37" i="12"/>
  <c r="E37" i="12"/>
  <c r="F37" i="12"/>
  <c r="B38" i="12"/>
  <c r="C38" i="12"/>
  <c r="D38" i="12"/>
  <c r="E38" i="12"/>
  <c r="F38" i="12"/>
  <c r="B39" i="12"/>
  <c r="C39" i="12"/>
  <c r="D39" i="12"/>
  <c r="E39" i="12"/>
  <c r="F39" i="12"/>
  <c r="B40" i="12"/>
  <c r="C40" i="12"/>
  <c r="D40" i="12"/>
  <c r="E40" i="12"/>
  <c r="F40" i="12"/>
  <c r="B41" i="12"/>
  <c r="C41" i="12"/>
  <c r="D41" i="12"/>
  <c r="E41" i="12"/>
  <c r="F41" i="12"/>
  <c r="B42" i="12"/>
  <c r="C42" i="12"/>
  <c r="D42" i="12"/>
  <c r="E42" i="12"/>
  <c r="F42" i="12"/>
  <c r="B43" i="12"/>
  <c r="C43" i="12"/>
  <c r="D43" i="12"/>
  <c r="E43" i="12"/>
  <c r="F43" i="12"/>
  <c r="B44" i="12"/>
  <c r="C44" i="12"/>
  <c r="D44" i="12"/>
  <c r="E44" i="12"/>
  <c r="F44" i="12"/>
  <c r="B45" i="12"/>
  <c r="C45" i="12"/>
  <c r="D45" i="12"/>
  <c r="E45" i="12"/>
  <c r="F45" i="12"/>
  <c r="B46" i="12"/>
  <c r="C46" i="12"/>
  <c r="D46" i="12"/>
  <c r="E46" i="12"/>
  <c r="F46" i="12"/>
  <c r="B47" i="12"/>
  <c r="C47" i="12"/>
  <c r="D47" i="12"/>
  <c r="E47" i="12"/>
  <c r="F47" i="12"/>
  <c r="B48" i="12"/>
  <c r="C48" i="12"/>
  <c r="D48" i="12"/>
  <c r="E48" i="12"/>
  <c r="F48" i="12"/>
  <c r="B49" i="12"/>
  <c r="C49" i="12"/>
  <c r="D49" i="12"/>
  <c r="E49" i="12"/>
  <c r="F49" i="12"/>
  <c r="B50" i="12"/>
  <c r="C50" i="12"/>
  <c r="D50" i="12"/>
  <c r="E50" i="12"/>
  <c r="F50" i="12"/>
  <c r="C4" i="12"/>
  <c r="D4" i="12"/>
  <c r="E4" i="12"/>
  <c r="A5" i="12"/>
  <c r="A4" i="12"/>
  <c r="U5" i="4" l="1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" i="6"/>
  <c r="B6" i="5"/>
  <c r="C2" i="8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2" i="2"/>
  <c r="G33" i="7"/>
  <c r="B33" i="7"/>
  <c r="D6" i="27"/>
  <c r="D7" i="27"/>
  <c r="D8" i="27"/>
  <c r="D9" i="27"/>
  <c r="D10" i="27"/>
  <c r="D11" i="27"/>
  <c r="D12" i="27"/>
  <c r="D13" i="27"/>
  <c r="D14" i="27"/>
  <c r="D15" i="27"/>
  <c r="D16" i="27"/>
  <c r="D17" i="27"/>
  <c r="D18" i="27"/>
  <c r="D19" i="27"/>
  <c r="D20" i="27"/>
  <c r="D21" i="27"/>
  <c r="D22" i="27"/>
  <c r="D23" i="27"/>
  <c r="D24" i="27"/>
  <c r="D25" i="27"/>
  <c r="D26" i="27"/>
  <c r="D27" i="27"/>
  <c r="D28" i="27"/>
  <c r="D29" i="27"/>
  <c r="D30" i="27"/>
  <c r="D31" i="27"/>
  <c r="D32" i="27"/>
  <c r="D33" i="27"/>
  <c r="D34" i="27"/>
  <c r="D35" i="27"/>
  <c r="D36" i="27"/>
  <c r="D37" i="27"/>
  <c r="D38" i="27"/>
  <c r="D39" i="27"/>
  <c r="D40" i="27"/>
  <c r="D41" i="27"/>
  <c r="D42" i="27"/>
  <c r="D43" i="27"/>
  <c r="D44" i="27"/>
  <c r="D45" i="27"/>
  <c r="D46" i="27"/>
  <c r="D47" i="27"/>
  <c r="D48" i="27"/>
  <c r="D49" i="27"/>
  <c r="D5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D47" i="7"/>
  <c r="C15" i="7"/>
  <c r="D45" i="7"/>
  <c r="C46" i="7"/>
  <c r="D12" i="7"/>
  <c r="D40" i="7"/>
  <c r="O5" i="27" l="1"/>
  <c r="P5" i="27" s="1"/>
  <c r="N5" i="27"/>
  <c r="Q5" i="27" s="1"/>
  <c r="R5" i="27" s="1"/>
  <c r="F7" i="6"/>
  <c r="E7" i="6"/>
  <c r="R7" i="27"/>
  <c r="S7" i="27"/>
  <c r="T7" i="27"/>
  <c r="N7" i="27"/>
  <c r="O7" i="27"/>
  <c r="P7" i="27"/>
  <c r="Q7" i="27"/>
  <c r="N6" i="27"/>
  <c r="Q6" i="27" s="1"/>
  <c r="R6" i="27" s="1"/>
  <c r="O6" i="27"/>
  <c r="P6" i="27" s="1"/>
  <c r="S6" i="27"/>
  <c r="T6" i="27" s="1"/>
  <c r="I51" i="27"/>
  <c r="H51" i="27"/>
  <c r="G51" i="27"/>
  <c r="F51" i="27"/>
  <c r="M50" i="27"/>
  <c r="L50" i="27"/>
  <c r="K50" i="27"/>
  <c r="J50" i="27"/>
  <c r="M51" i="27"/>
  <c r="I50" i="27"/>
  <c r="L51" i="27"/>
  <c r="H50" i="27"/>
  <c r="K51" i="27"/>
  <c r="G50" i="27"/>
  <c r="J51" i="27"/>
  <c r="F50" i="27"/>
  <c r="O6" i="5"/>
  <c r="I6" i="5"/>
  <c r="P6" i="5" s="1"/>
  <c r="S5" i="27" l="1"/>
  <c r="T5" i="27" s="1"/>
  <c r="N6" i="13"/>
  <c r="S6" i="5"/>
  <c r="S51" i="5" s="1"/>
  <c r="Q50" i="27"/>
  <c r="R50" i="27" s="1"/>
  <c r="N50" i="27"/>
  <c r="O51" i="27"/>
  <c r="P51" i="27" s="1"/>
  <c r="O50" i="27"/>
  <c r="P50" i="27" s="1"/>
  <c r="N51" i="27"/>
  <c r="S51" i="27" s="1"/>
  <c r="B50" i="19"/>
  <c r="I50" i="24" s="1"/>
  <c r="B7" i="19"/>
  <c r="I7" i="19" s="1"/>
  <c r="J7" i="19" s="1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I36" i="24" s="1"/>
  <c r="B37" i="19"/>
  <c r="I37" i="24" s="1"/>
  <c r="B38" i="19"/>
  <c r="I38" i="24" s="1"/>
  <c r="B39" i="19"/>
  <c r="I39" i="24" s="1"/>
  <c r="B40" i="19"/>
  <c r="I40" i="24" s="1"/>
  <c r="B41" i="19"/>
  <c r="I41" i="24" s="1"/>
  <c r="B42" i="19"/>
  <c r="I42" i="24" s="1"/>
  <c r="B43" i="19"/>
  <c r="I43" i="24" s="1"/>
  <c r="B44" i="19"/>
  <c r="I44" i="24" s="1"/>
  <c r="B45" i="19"/>
  <c r="I45" i="24" s="1"/>
  <c r="B46" i="19"/>
  <c r="I46" i="24" s="1"/>
  <c r="B47" i="19"/>
  <c r="I47" i="24" s="1"/>
  <c r="B48" i="19"/>
  <c r="I48" i="24" s="1"/>
  <c r="B49" i="19"/>
  <c r="I49" i="24" s="1"/>
  <c r="B6" i="19"/>
  <c r="B7" i="5"/>
  <c r="B8" i="5"/>
  <c r="D7" i="6" s="1"/>
  <c r="B9" i="5"/>
  <c r="D8" i="6" s="1"/>
  <c r="B10" i="5"/>
  <c r="D9" i="6" s="1"/>
  <c r="B11" i="5"/>
  <c r="D10" i="6" s="1"/>
  <c r="B12" i="5"/>
  <c r="D11" i="6" s="1"/>
  <c r="B13" i="5"/>
  <c r="D12" i="6" s="1"/>
  <c r="B14" i="5"/>
  <c r="D13" i="6" s="1"/>
  <c r="B15" i="5"/>
  <c r="D14" i="6" s="1"/>
  <c r="B16" i="5"/>
  <c r="D15" i="6" s="1"/>
  <c r="B17" i="5"/>
  <c r="D16" i="6" s="1"/>
  <c r="B18" i="5"/>
  <c r="D17" i="6" s="1"/>
  <c r="B19" i="5"/>
  <c r="D18" i="6" s="1"/>
  <c r="B20" i="5"/>
  <c r="D19" i="6" s="1"/>
  <c r="B21" i="5"/>
  <c r="D20" i="6" s="1"/>
  <c r="B22" i="5"/>
  <c r="D21" i="6" s="1"/>
  <c r="B23" i="5"/>
  <c r="D22" i="6" s="1"/>
  <c r="B24" i="5"/>
  <c r="D23" i="6" s="1"/>
  <c r="B25" i="5"/>
  <c r="D24" i="6" s="1"/>
  <c r="B26" i="5"/>
  <c r="D25" i="6" s="1"/>
  <c r="B27" i="5"/>
  <c r="D26" i="6" s="1"/>
  <c r="B28" i="5"/>
  <c r="D27" i="6" s="1"/>
  <c r="B29" i="5"/>
  <c r="D28" i="6" s="1"/>
  <c r="B30" i="5"/>
  <c r="D29" i="6" s="1"/>
  <c r="B31" i="5"/>
  <c r="D30" i="6" s="1"/>
  <c r="B32" i="5"/>
  <c r="D31" i="6" s="1"/>
  <c r="B33" i="5"/>
  <c r="D32" i="6" s="1"/>
  <c r="B34" i="5"/>
  <c r="D33" i="6" s="1"/>
  <c r="B35" i="5"/>
  <c r="D34" i="6" s="1"/>
  <c r="B36" i="5"/>
  <c r="D35" i="6" s="1"/>
  <c r="B37" i="5"/>
  <c r="D36" i="6" s="1"/>
  <c r="B38" i="5"/>
  <c r="D37" i="6" s="1"/>
  <c r="B39" i="5"/>
  <c r="D38" i="6" s="1"/>
  <c r="B40" i="5"/>
  <c r="D39" i="6" s="1"/>
  <c r="B41" i="5"/>
  <c r="D40" i="6" s="1"/>
  <c r="B42" i="5"/>
  <c r="D41" i="6" s="1"/>
  <c r="B43" i="5"/>
  <c r="D42" i="6" s="1"/>
  <c r="B44" i="5"/>
  <c r="D43" i="6" s="1"/>
  <c r="B45" i="5"/>
  <c r="D44" i="6" s="1"/>
  <c r="B46" i="5"/>
  <c r="D45" i="6" s="1"/>
  <c r="B47" i="5"/>
  <c r="D46" i="6" s="1"/>
  <c r="B48" i="5"/>
  <c r="D47" i="6" s="1"/>
  <c r="B49" i="5"/>
  <c r="D48" i="6" s="1"/>
  <c r="B50" i="5"/>
  <c r="D49" i="6" s="1"/>
  <c r="B6" i="4"/>
  <c r="B8" i="4"/>
  <c r="U8" i="4" s="1"/>
  <c r="C7" i="6" s="1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7" i="4"/>
  <c r="C4" i="3"/>
  <c r="I8" i="19" l="1"/>
  <c r="J8" i="19"/>
  <c r="Y4" i="3"/>
  <c r="Z4" i="3" s="1"/>
  <c r="I6" i="19"/>
  <c r="J6" i="19" s="1"/>
  <c r="Q51" i="27"/>
  <c r="R51" i="27" s="1"/>
  <c r="D29" i="7"/>
  <c r="T51" i="27"/>
  <c r="B29" i="7"/>
  <c r="C29" i="7"/>
  <c r="E29" i="7"/>
  <c r="I46" i="5"/>
  <c r="S49" i="4"/>
  <c r="R49" i="4"/>
  <c r="P49" i="4"/>
  <c r="I49" i="4"/>
  <c r="S47" i="4"/>
  <c r="R47" i="4"/>
  <c r="P47" i="4"/>
  <c r="I47" i="4"/>
  <c r="S50" i="4"/>
  <c r="R50" i="4"/>
  <c r="P50" i="4"/>
  <c r="I50" i="4"/>
  <c r="I45" i="5"/>
  <c r="S46" i="4"/>
  <c r="R46" i="4"/>
  <c r="P46" i="4"/>
  <c r="I46" i="4"/>
  <c r="I41" i="5"/>
  <c r="S48" i="4"/>
  <c r="R48" i="4"/>
  <c r="P48" i="4"/>
  <c r="I48" i="4"/>
  <c r="I43" i="5"/>
  <c r="R45" i="4"/>
  <c r="I45" i="4"/>
  <c r="S45" i="4"/>
  <c r="P45" i="4"/>
  <c r="R43" i="4"/>
  <c r="I43" i="4"/>
  <c r="P43" i="4"/>
  <c r="S43" i="4"/>
  <c r="I50" i="5"/>
  <c r="P41" i="4"/>
  <c r="R41" i="4"/>
  <c r="S41" i="4"/>
  <c r="I41" i="4"/>
  <c r="I49" i="5"/>
  <c r="R44" i="4"/>
  <c r="S44" i="4"/>
  <c r="I44" i="4"/>
  <c r="P44" i="4"/>
  <c r="I39" i="5"/>
  <c r="S42" i="4"/>
  <c r="P42" i="4"/>
  <c r="R42" i="4"/>
  <c r="I42" i="4"/>
  <c r="R40" i="4"/>
  <c r="S40" i="4"/>
  <c r="P40" i="4"/>
  <c r="I40" i="4"/>
  <c r="I48" i="5"/>
  <c r="I44" i="5"/>
  <c r="I42" i="5"/>
  <c r="I40" i="5"/>
  <c r="S39" i="4"/>
  <c r="R39" i="4"/>
  <c r="P39" i="4"/>
  <c r="I39" i="4"/>
  <c r="I47" i="5"/>
  <c r="R37" i="4"/>
  <c r="P37" i="4"/>
  <c r="I37" i="4"/>
  <c r="S37" i="4"/>
  <c r="I38" i="5"/>
  <c r="I37" i="5"/>
  <c r="I36" i="5"/>
  <c r="P38" i="4"/>
  <c r="I38" i="4"/>
  <c r="S38" i="4"/>
  <c r="R38" i="4"/>
  <c r="I36" i="4"/>
  <c r="S36" i="4"/>
  <c r="R36" i="4"/>
  <c r="P36" i="4"/>
  <c r="I32" i="5"/>
  <c r="S35" i="4"/>
  <c r="I35" i="4"/>
  <c r="P35" i="4"/>
  <c r="R35" i="4" s="1"/>
  <c r="S22" i="4"/>
  <c r="P22" i="4"/>
  <c r="I22" i="4"/>
  <c r="I18" i="5"/>
  <c r="I31" i="5"/>
  <c r="I30" i="5"/>
  <c r="P33" i="4"/>
  <c r="R33" i="4" s="1"/>
  <c r="S33" i="4"/>
  <c r="I33" i="4"/>
  <c r="I29" i="5"/>
  <c r="P8" i="4"/>
  <c r="S8" i="4"/>
  <c r="I8" i="4"/>
  <c r="I16" i="5"/>
  <c r="S12" i="4"/>
  <c r="I12" i="4"/>
  <c r="P12" i="4"/>
  <c r="I8" i="5"/>
  <c r="S23" i="4"/>
  <c r="I23" i="4"/>
  <c r="P23" i="4"/>
  <c r="I19" i="5"/>
  <c r="S10" i="4"/>
  <c r="P10" i="4"/>
  <c r="I10" i="4"/>
  <c r="P21" i="4"/>
  <c r="S21" i="4"/>
  <c r="I21" i="4"/>
  <c r="I17" i="5"/>
  <c r="P32" i="4"/>
  <c r="S32" i="4"/>
  <c r="I32" i="4"/>
  <c r="I28" i="5"/>
  <c r="S31" i="4"/>
  <c r="P31" i="4"/>
  <c r="R31" i="4" s="1"/>
  <c r="I31" i="4"/>
  <c r="I15" i="5"/>
  <c r="P30" i="4"/>
  <c r="S30" i="4"/>
  <c r="I30" i="4"/>
  <c r="R30" i="4" s="1"/>
  <c r="I14" i="5"/>
  <c r="P29" i="4"/>
  <c r="S29" i="4"/>
  <c r="I29" i="4"/>
  <c r="I25" i="5"/>
  <c r="P16" i="4"/>
  <c r="S16" i="4"/>
  <c r="I16" i="4"/>
  <c r="I12" i="5"/>
  <c r="I27" i="4"/>
  <c r="S27" i="4"/>
  <c r="P27" i="4"/>
  <c r="I35" i="5"/>
  <c r="S24" i="4"/>
  <c r="I24" i="4"/>
  <c r="P24" i="4"/>
  <c r="I20" i="5"/>
  <c r="S11" i="4"/>
  <c r="I11" i="4"/>
  <c r="P11" i="4"/>
  <c r="S34" i="4"/>
  <c r="P34" i="4"/>
  <c r="I34" i="4"/>
  <c r="R34" i="4"/>
  <c r="P9" i="4"/>
  <c r="R9" i="4" s="1"/>
  <c r="S9" i="4"/>
  <c r="I9" i="4"/>
  <c r="P20" i="4"/>
  <c r="S20" i="4"/>
  <c r="I20" i="4"/>
  <c r="S19" i="4"/>
  <c r="P19" i="4"/>
  <c r="I19" i="4"/>
  <c r="I27" i="5"/>
  <c r="I26" i="5"/>
  <c r="P17" i="4"/>
  <c r="S17" i="4"/>
  <c r="I17" i="4"/>
  <c r="I13" i="5"/>
  <c r="P28" i="4"/>
  <c r="S28" i="4"/>
  <c r="I28" i="4"/>
  <c r="I24" i="5"/>
  <c r="I15" i="4"/>
  <c r="S15" i="4"/>
  <c r="P15" i="4"/>
  <c r="I23" i="5"/>
  <c r="I11" i="5"/>
  <c r="I26" i="4"/>
  <c r="P26" i="4"/>
  <c r="S26" i="4"/>
  <c r="I14" i="4"/>
  <c r="S14" i="4"/>
  <c r="P14" i="4"/>
  <c r="I34" i="5"/>
  <c r="I22" i="5"/>
  <c r="I10" i="5"/>
  <c r="O10" i="5"/>
  <c r="P18" i="4"/>
  <c r="I18" i="4"/>
  <c r="R18" i="4" s="1"/>
  <c r="S18" i="4"/>
  <c r="I25" i="4"/>
  <c r="S25" i="4"/>
  <c r="P25" i="4"/>
  <c r="R25" i="4" s="1"/>
  <c r="I13" i="4"/>
  <c r="S13" i="4"/>
  <c r="P13" i="4"/>
  <c r="R13" i="4" s="1"/>
  <c r="I33" i="5"/>
  <c r="I21" i="5"/>
  <c r="I9" i="5"/>
  <c r="P6" i="4"/>
  <c r="S6" i="4"/>
  <c r="I6" i="4"/>
  <c r="O7" i="5"/>
  <c r="I7" i="5"/>
  <c r="I7" i="4"/>
  <c r="P7" i="4"/>
  <c r="R7" i="4" s="1"/>
  <c r="S7" i="4"/>
  <c r="D5" i="6"/>
  <c r="O42" i="5"/>
  <c r="O39" i="5"/>
  <c r="O44" i="5"/>
  <c r="O40" i="5"/>
  <c r="O38" i="5"/>
  <c r="O37" i="5"/>
  <c r="O48" i="5"/>
  <c r="O36" i="5"/>
  <c r="O47" i="5"/>
  <c r="O46" i="5"/>
  <c r="O43" i="5"/>
  <c r="O41" i="5"/>
  <c r="O50" i="5"/>
  <c r="O49" i="5"/>
  <c r="O45" i="5"/>
  <c r="O21" i="5"/>
  <c r="O17" i="5"/>
  <c r="O28" i="5"/>
  <c r="O16" i="5"/>
  <c r="O27" i="5"/>
  <c r="O15" i="5"/>
  <c r="O8" i="5"/>
  <c r="O33" i="5"/>
  <c r="O32" i="5"/>
  <c r="O20" i="5"/>
  <c r="O19" i="5"/>
  <c r="O26" i="5"/>
  <c r="O12" i="5"/>
  <c r="O9" i="5"/>
  <c r="O18" i="5"/>
  <c r="O29" i="5"/>
  <c r="O25" i="5"/>
  <c r="O23" i="5"/>
  <c r="O31" i="5"/>
  <c r="O30" i="5"/>
  <c r="H6" i="24"/>
  <c r="O14" i="5"/>
  <c r="O13" i="5"/>
  <c r="O24" i="5"/>
  <c r="O35" i="5"/>
  <c r="O11" i="5"/>
  <c r="O34" i="5"/>
  <c r="O22" i="5"/>
  <c r="F2" i="8"/>
  <c r="C3" i="8"/>
  <c r="C9" i="7"/>
  <c r="C10" i="7"/>
  <c r="U7" i="4" l="1"/>
  <c r="C6" i="6" s="1"/>
  <c r="R6" i="4"/>
  <c r="U6" i="4" s="1"/>
  <c r="R10" i="4"/>
  <c r="R12" i="4"/>
  <c r="R16" i="4"/>
  <c r="R28" i="4"/>
  <c r="R20" i="4"/>
  <c r="R8" i="4"/>
  <c r="R19" i="4"/>
  <c r="R21" i="4"/>
  <c r="R22" i="4"/>
  <c r="R17" i="4"/>
  <c r="R29" i="4"/>
  <c r="R26" i="4"/>
  <c r="R24" i="4"/>
  <c r="R23" i="4"/>
  <c r="R11" i="4"/>
  <c r="R15" i="4"/>
  <c r="R27" i="4"/>
  <c r="R14" i="4"/>
  <c r="R32" i="4"/>
  <c r="D6" i="6"/>
  <c r="C5" i="24"/>
  <c r="D5" i="24"/>
  <c r="E5" i="24"/>
  <c r="F5" i="24"/>
  <c r="G5" i="24"/>
  <c r="C3" i="24"/>
  <c r="D3" i="24"/>
  <c r="E3" i="24"/>
  <c r="F3" i="24"/>
  <c r="G3" i="24"/>
  <c r="C18" i="7"/>
  <c r="C17" i="7"/>
  <c r="C14" i="7"/>
  <c r="D13" i="7"/>
  <c r="G10" i="7"/>
  <c r="G9" i="7"/>
  <c r="E8" i="8"/>
  <c r="E6" i="6" l="1"/>
  <c r="F6" i="6" s="1"/>
  <c r="I6" i="24"/>
  <c r="C5" i="6"/>
  <c r="E5" i="6" s="1"/>
  <c r="F5" i="6" s="1"/>
  <c r="F6" i="8"/>
  <c r="E6" i="8"/>
  <c r="I5" i="19" l="1"/>
  <c r="H5" i="24" s="1"/>
  <c r="E3" i="19"/>
  <c r="F3" i="19" s="1"/>
  <c r="G3" i="19" s="1"/>
  <c r="H3" i="19" s="1"/>
  <c r="S52" i="5" l="1"/>
  <c r="H15" i="24"/>
  <c r="H31" i="24"/>
  <c r="H7" i="24"/>
  <c r="H11" i="24"/>
  <c r="H23" i="24"/>
  <c r="H32" i="24"/>
  <c r="H24" i="24"/>
  <c r="H37" i="24"/>
  <c r="H9" i="24"/>
  <c r="H16" i="24"/>
  <c r="H29" i="24"/>
  <c r="H44" i="24"/>
  <c r="H36" i="24"/>
  <c r="H28" i="24"/>
  <c r="H41" i="24"/>
  <c r="H12" i="24"/>
  <c r="H33" i="24"/>
  <c r="H48" i="24"/>
  <c r="H8" i="24"/>
  <c r="H17" i="24"/>
  <c r="H40" i="24"/>
  <c r="H21" i="24"/>
  <c r="H13" i="24"/>
  <c r="H49" i="24"/>
  <c r="H20" i="24"/>
  <c r="H25" i="24"/>
  <c r="H45" i="24"/>
  <c r="H39" i="24"/>
  <c r="H43" i="24"/>
  <c r="H19" i="24"/>
  <c r="H35" i="24"/>
  <c r="H27" i="24"/>
  <c r="H47" i="24"/>
  <c r="H10" i="24"/>
  <c r="H14" i="24"/>
  <c r="H18" i="24"/>
  <c r="H22" i="24"/>
  <c r="H26" i="24"/>
  <c r="H30" i="24"/>
  <c r="H34" i="24"/>
  <c r="H38" i="24"/>
  <c r="H42" i="24"/>
  <c r="H46" i="24"/>
  <c r="H50" i="24"/>
  <c r="I19" i="24" l="1"/>
  <c r="I32" i="24"/>
  <c r="I33" i="24"/>
  <c r="I34" i="24"/>
  <c r="I12" i="24"/>
  <c r="I25" i="24"/>
  <c r="I27" i="24"/>
  <c r="I35" i="24"/>
  <c r="I24" i="24"/>
  <c r="I11" i="24"/>
  <c r="I31" i="24"/>
  <c r="I28" i="24"/>
  <c r="I18" i="24"/>
  <c r="I14" i="24"/>
  <c r="I13" i="24"/>
  <c r="I29" i="24"/>
  <c r="I17" i="24"/>
  <c r="I8" i="24"/>
  <c r="I30" i="24"/>
  <c r="I26" i="24"/>
  <c r="I22" i="24"/>
  <c r="I20" i="24"/>
  <c r="I10" i="24"/>
  <c r="I16" i="24"/>
  <c r="I15" i="24"/>
  <c r="I23" i="24"/>
  <c r="I21" i="24"/>
  <c r="I9" i="24"/>
  <c r="I52" i="19"/>
  <c r="H52" i="24" s="1"/>
  <c r="I51" i="19"/>
  <c r="H51" i="24" s="1"/>
  <c r="H29" i="7" l="1"/>
  <c r="G29" i="7"/>
  <c r="F29" i="7"/>
  <c r="I29" i="7"/>
  <c r="I7" i="24"/>
  <c r="J51" i="19"/>
  <c r="I51" i="24" s="1"/>
  <c r="J52" i="19"/>
  <c r="I52" i="24" s="1"/>
  <c r="B47" i="7" l="1"/>
  <c r="B7" i="8"/>
  <c r="C7" i="8"/>
  <c r="D7" i="8"/>
  <c r="E7" i="8"/>
  <c r="F7" i="8"/>
  <c r="G7" i="8"/>
  <c r="B8" i="8"/>
  <c r="C8" i="8"/>
  <c r="D8" i="8"/>
  <c r="F8" i="8"/>
  <c r="G8" i="8"/>
  <c r="B9" i="8"/>
  <c r="C9" i="8"/>
  <c r="D9" i="8"/>
  <c r="E9" i="8"/>
  <c r="F9" i="8"/>
  <c r="G9" i="8"/>
  <c r="B10" i="8"/>
  <c r="C10" i="8"/>
  <c r="D10" i="8"/>
  <c r="E10" i="8"/>
  <c r="F10" i="8"/>
  <c r="G10" i="8"/>
  <c r="B11" i="8"/>
  <c r="C11" i="8"/>
  <c r="D11" i="8"/>
  <c r="E11" i="8"/>
  <c r="F11" i="8"/>
  <c r="G11" i="8"/>
  <c r="B12" i="8"/>
  <c r="C12" i="8"/>
  <c r="D12" i="8"/>
  <c r="E12" i="8"/>
  <c r="F12" i="8"/>
  <c r="G12" i="8"/>
  <c r="B13" i="8"/>
  <c r="C13" i="8"/>
  <c r="D13" i="8"/>
  <c r="E13" i="8"/>
  <c r="F13" i="8"/>
  <c r="G13" i="8"/>
  <c r="B14" i="8"/>
  <c r="C14" i="8"/>
  <c r="D14" i="8"/>
  <c r="E14" i="8"/>
  <c r="F14" i="8"/>
  <c r="G14" i="8"/>
  <c r="B15" i="8"/>
  <c r="C15" i="8"/>
  <c r="D15" i="8"/>
  <c r="E15" i="8"/>
  <c r="F15" i="8"/>
  <c r="G15" i="8"/>
  <c r="B16" i="8"/>
  <c r="C16" i="8"/>
  <c r="D16" i="8"/>
  <c r="E16" i="8"/>
  <c r="F16" i="8"/>
  <c r="G16" i="8"/>
  <c r="B17" i="8"/>
  <c r="C17" i="8"/>
  <c r="D17" i="8"/>
  <c r="E17" i="8"/>
  <c r="F17" i="8"/>
  <c r="G17" i="8"/>
  <c r="B18" i="8"/>
  <c r="C18" i="8"/>
  <c r="D18" i="8"/>
  <c r="E18" i="8"/>
  <c r="F18" i="8"/>
  <c r="G18" i="8"/>
  <c r="B19" i="8"/>
  <c r="C19" i="8"/>
  <c r="D19" i="8"/>
  <c r="E19" i="8"/>
  <c r="F19" i="8"/>
  <c r="G19" i="8"/>
  <c r="B20" i="8"/>
  <c r="C20" i="8"/>
  <c r="D20" i="8"/>
  <c r="E20" i="8"/>
  <c r="F20" i="8"/>
  <c r="G20" i="8"/>
  <c r="B21" i="8"/>
  <c r="C21" i="8"/>
  <c r="D21" i="8"/>
  <c r="E21" i="8"/>
  <c r="F21" i="8"/>
  <c r="G21" i="8"/>
  <c r="B22" i="8"/>
  <c r="C22" i="8"/>
  <c r="D22" i="8"/>
  <c r="E22" i="8"/>
  <c r="F22" i="8"/>
  <c r="G22" i="8"/>
  <c r="B23" i="8"/>
  <c r="C23" i="8"/>
  <c r="D23" i="8"/>
  <c r="E23" i="8"/>
  <c r="F23" i="8"/>
  <c r="G23" i="8"/>
  <c r="B24" i="8"/>
  <c r="C24" i="8"/>
  <c r="D24" i="8"/>
  <c r="E24" i="8"/>
  <c r="F24" i="8"/>
  <c r="G24" i="8"/>
  <c r="B25" i="8"/>
  <c r="C25" i="8"/>
  <c r="D25" i="8"/>
  <c r="E25" i="8"/>
  <c r="F25" i="8"/>
  <c r="G25" i="8"/>
  <c r="B26" i="8"/>
  <c r="C26" i="8"/>
  <c r="D26" i="8"/>
  <c r="E26" i="8"/>
  <c r="F26" i="8"/>
  <c r="G26" i="8"/>
  <c r="B27" i="8"/>
  <c r="C27" i="8"/>
  <c r="D27" i="8"/>
  <c r="E27" i="8"/>
  <c r="F27" i="8"/>
  <c r="G27" i="8"/>
  <c r="B28" i="8"/>
  <c r="C28" i="8"/>
  <c r="D28" i="8"/>
  <c r="E28" i="8"/>
  <c r="F28" i="8"/>
  <c r="G28" i="8"/>
  <c r="B29" i="8"/>
  <c r="C29" i="8"/>
  <c r="D29" i="8"/>
  <c r="E29" i="8"/>
  <c r="F29" i="8"/>
  <c r="G29" i="8"/>
  <c r="B30" i="8"/>
  <c r="C30" i="8"/>
  <c r="D30" i="8"/>
  <c r="E30" i="8"/>
  <c r="F30" i="8"/>
  <c r="G30" i="8"/>
  <c r="B31" i="8"/>
  <c r="C31" i="8"/>
  <c r="D31" i="8"/>
  <c r="E31" i="8"/>
  <c r="F31" i="8"/>
  <c r="G31" i="8"/>
  <c r="B32" i="8"/>
  <c r="C32" i="8"/>
  <c r="D32" i="8"/>
  <c r="E32" i="8"/>
  <c r="F32" i="8"/>
  <c r="G32" i="8"/>
  <c r="B33" i="8"/>
  <c r="C33" i="8"/>
  <c r="D33" i="8"/>
  <c r="E33" i="8"/>
  <c r="F33" i="8"/>
  <c r="G33" i="8"/>
  <c r="B34" i="8"/>
  <c r="C34" i="8"/>
  <c r="D34" i="8"/>
  <c r="E34" i="8"/>
  <c r="F34" i="8"/>
  <c r="G34" i="8"/>
  <c r="B35" i="8"/>
  <c r="C35" i="8"/>
  <c r="D35" i="8"/>
  <c r="E35" i="8"/>
  <c r="F35" i="8"/>
  <c r="G35" i="8"/>
  <c r="B36" i="8"/>
  <c r="C36" i="8"/>
  <c r="D36" i="8"/>
  <c r="E36" i="8"/>
  <c r="F36" i="8"/>
  <c r="G36" i="8"/>
  <c r="B37" i="8"/>
  <c r="C37" i="8"/>
  <c r="D37" i="8"/>
  <c r="E37" i="8"/>
  <c r="F37" i="8"/>
  <c r="G37" i="8"/>
  <c r="B38" i="8"/>
  <c r="C38" i="8"/>
  <c r="D38" i="8"/>
  <c r="E38" i="8"/>
  <c r="F38" i="8"/>
  <c r="G38" i="8"/>
  <c r="B39" i="8"/>
  <c r="C39" i="8"/>
  <c r="D39" i="8"/>
  <c r="E39" i="8"/>
  <c r="F39" i="8"/>
  <c r="G39" i="8"/>
  <c r="B40" i="8"/>
  <c r="C40" i="8"/>
  <c r="D40" i="8"/>
  <c r="E40" i="8"/>
  <c r="F40" i="8"/>
  <c r="G40" i="8"/>
  <c r="B41" i="8"/>
  <c r="C41" i="8"/>
  <c r="D41" i="8"/>
  <c r="E41" i="8"/>
  <c r="F41" i="8"/>
  <c r="G41" i="8"/>
  <c r="B42" i="8"/>
  <c r="C42" i="8"/>
  <c r="D42" i="8"/>
  <c r="E42" i="8"/>
  <c r="F42" i="8"/>
  <c r="G42" i="8"/>
  <c r="B43" i="8"/>
  <c r="C43" i="8"/>
  <c r="D43" i="8"/>
  <c r="E43" i="8"/>
  <c r="F43" i="8"/>
  <c r="G43" i="8"/>
  <c r="B44" i="8"/>
  <c r="C44" i="8"/>
  <c r="D44" i="8"/>
  <c r="E44" i="8"/>
  <c r="F44" i="8"/>
  <c r="G44" i="8"/>
  <c r="B45" i="8"/>
  <c r="C45" i="8"/>
  <c r="D45" i="8"/>
  <c r="E45" i="8"/>
  <c r="F45" i="8"/>
  <c r="G45" i="8"/>
  <c r="B46" i="8"/>
  <c r="C46" i="8"/>
  <c r="D46" i="8"/>
  <c r="E46" i="8"/>
  <c r="F46" i="8"/>
  <c r="G46" i="8"/>
  <c r="B47" i="8"/>
  <c r="C47" i="8"/>
  <c r="D47" i="8"/>
  <c r="E47" i="8"/>
  <c r="F47" i="8"/>
  <c r="G47" i="8"/>
  <c r="B48" i="8"/>
  <c r="C48" i="8"/>
  <c r="D48" i="8"/>
  <c r="E48" i="8"/>
  <c r="F48" i="8"/>
  <c r="G48" i="8"/>
  <c r="B49" i="8"/>
  <c r="C49" i="8"/>
  <c r="D49" i="8"/>
  <c r="E49" i="8"/>
  <c r="F49" i="8"/>
  <c r="G49" i="8"/>
  <c r="B50" i="8"/>
  <c r="C50" i="8"/>
  <c r="D50" i="8"/>
  <c r="E50" i="8"/>
  <c r="F50" i="8"/>
  <c r="G50" i="8"/>
  <c r="C6" i="8"/>
  <c r="D6" i="8"/>
  <c r="G6" i="8"/>
  <c r="B6" i="8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B4" i="3"/>
  <c r="A3" i="11" s="1"/>
  <c r="A6" i="8"/>
  <c r="B30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B31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B32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B33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B34" i="11"/>
  <c r="C34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B35" i="11"/>
  <c r="C35" i="11"/>
  <c r="D35" i="11"/>
  <c r="E35" i="11"/>
  <c r="F35" i="11"/>
  <c r="G35" i="11"/>
  <c r="H35" i="11"/>
  <c r="I35" i="11"/>
  <c r="J35" i="11"/>
  <c r="K35" i="11"/>
  <c r="L35" i="11"/>
  <c r="M35" i="11"/>
  <c r="N35" i="11"/>
  <c r="O35" i="11"/>
  <c r="P35" i="11"/>
  <c r="Q35" i="11"/>
  <c r="R35" i="11"/>
  <c r="S35" i="11"/>
  <c r="T35" i="11"/>
  <c r="U35" i="11"/>
  <c r="B36" i="11"/>
  <c r="C36" i="11"/>
  <c r="D36" i="11"/>
  <c r="E36" i="11"/>
  <c r="F36" i="11"/>
  <c r="G36" i="11"/>
  <c r="H36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B37" i="11"/>
  <c r="C37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B38" i="11"/>
  <c r="C38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B39" i="11"/>
  <c r="C39" i="11"/>
  <c r="D39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B40" i="11"/>
  <c r="C40" i="11"/>
  <c r="D40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T40" i="11"/>
  <c r="U40" i="11"/>
  <c r="B41" i="11"/>
  <c r="C41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B42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T42" i="11"/>
  <c r="U42" i="11"/>
  <c r="B43" i="11"/>
  <c r="C43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T43" i="11"/>
  <c r="U43" i="11"/>
  <c r="B44" i="11"/>
  <c r="C44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T44" i="11"/>
  <c r="U44" i="11"/>
  <c r="B45" i="11"/>
  <c r="C45" i="11"/>
  <c r="D45" i="11"/>
  <c r="E45" i="11"/>
  <c r="F45" i="11"/>
  <c r="G45" i="11"/>
  <c r="H45" i="11"/>
  <c r="I45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B46" i="11"/>
  <c r="C46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T46" i="11"/>
  <c r="U46" i="11"/>
  <c r="B47" i="11"/>
  <c r="C47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T47" i="11"/>
  <c r="U47" i="11"/>
  <c r="B4" i="11"/>
  <c r="C4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B5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B6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B7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B8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B9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B10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B11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B12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B13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B14" i="11"/>
  <c r="C14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B15" i="11"/>
  <c r="C15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B16" i="11"/>
  <c r="C16" i="11"/>
  <c r="D16" i="11"/>
  <c r="E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B17" i="11"/>
  <c r="C17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B18" i="11"/>
  <c r="C18" i="11"/>
  <c r="D18" i="11"/>
  <c r="E18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B19" i="11"/>
  <c r="C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B20" i="11"/>
  <c r="C20" i="11"/>
  <c r="D20" i="11"/>
  <c r="E20" i="11"/>
  <c r="F20" i="11"/>
  <c r="G20" i="11"/>
  <c r="H20" i="11"/>
  <c r="I20" i="11"/>
  <c r="J20" i="11"/>
  <c r="K20" i="11"/>
  <c r="L20" i="11"/>
  <c r="M20" i="11"/>
  <c r="N20" i="11"/>
  <c r="O20" i="11"/>
  <c r="P20" i="11"/>
  <c r="Q20" i="11"/>
  <c r="R20" i="11"/>
  <c r="S20" i="11"/>
  <c r="T20" i="11"/>
  <c r="U20" i="11"/>
  <c r="B21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B22" i="11"/>
  <c r="C22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B23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B24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B25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B26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B27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B28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B29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C3" i="11"/>
  <c r="D3" i="11"/>
  <c r="E3" i="11"/>
  <c r="F3" i="11"/>
  <c r="G3" i="11"/>
  <c r="H3" i="11"/>
  <c r="I3" i="11"/>
  <c r="J3" i="11"/>
  <c r="K3" i="11"/>
  <c r="L3" i="11"/>
  <c r="M3" i="11"/>
  <c r="N3" i="11"/>
  <c r="O3" i="11"/>
  <c r="P3" i="11"/>
  <c r="Q3" i="11"/>
  <c r="R3" i="11"/>
  <c r="S3" i="11"/>
  <c r="T3" i="11"/>
  <c r="U3" i="11"/>
  <c r="B3" i="11"/>
  <c r="C2" i="11"/>
  <c r="D2" i="11" s="1"/>
  <c r="E2" i="11" s="1"/>
  <c r="F2" i="11" s="1"/>
  <c r="G2" i="11" s="1"/>
  <c r="H2" i="11" s="1"/>
  <c r="I2" i="11" s="1"/>
  <c r="J2" i="11" s="1"/>
  <c r="K2" i="11" s="1"/>
  <c r="L2" i="11" s="1"/>
  <c r="M2" i="11" s="1"/>
  <c r="N2" i="11" s="1"/>
  <c r="O2" i="11" s="1"/>
  <c r="P2" i="11" s="1"/>
  <c r="Q2" i="11" s="1"/>
  <c r="R2" i="11" s="1"/>
  <c r="S2" i="11" s="1"/>
  <c r="T2" i="11" s="1"/>
  <c r="U2" i="11" s="1"/>
  <c r="Y6" i="3" l="1"/>
  <c r="Z6" i="3"/>
  <c r="Y5" i="3"/>
  <c r="Z5" i="3" s="1"/>
  <c r="G6" i="13"/>
  <c r="G5" i="12"/>
  <c r="H6" i="13"/>
  <c r="I6" i="13"/>
  <c r="J6" i="13"/>
  <c r="K6" i="13"/>
  <c r="L6" i="13"/>
  <c r="P6" i="13"/>
  <c r="H7" i="13"/>
  <c r="I7" i="13"/>
  <c r="J7" i="13"/>
  <c r="K7" i="13"/>
  <c r="L7" i="13"/>
  <c r="P7" i="13"/>
  <c r="H8" i="13"/>
  <c r="I8" i="13"/>
  <c r="J8" i="13"/>
  <c r="K8" i="13"/>
  <c r="L8" i="13"/>
  <c r="P8" i="13"/>
  <c r="H9" i="13"/>
  <c r="I9" i="13"/>
  <c r="J9" i="13"/>
  <c r="K9" i="13"/>
  <c r="L9" i="13"/>
  <c r="P9" i="13"/>
  <c r="H10" i="13"/>
  <c r="I10" i="13"/>
  <c r="J10" i="13"/>
  <c r="K10" i="13"/>
  <c r="L10" i="13"/>
  <c r="P10" i="13"/>
  <c r="H11" i="13"/>
  <c r="I11" i="13"/>
  <c r="J11" i="13"/>
  <c r="K11" i="13"/>
  <c r="L11" i="13"/>
  <c r="P11" i="13"/>
  <c r="H12" i="13"/>
  <c r="I12" i="13"/>
  <c r="J12" i="13"/>
  <c r="K12" i="13"/>
  <c r="L12" i="13"/>
  <c r="P12" i="13"/>
  <c r="H13" i="13"/>
  <c r="I13" i="13"/>
  <c r="J13" i="13"/>
  <c r="K13" i="13"/>
  <c r="L13" i="13"/>
  <c r="P13" i="13"/>
  <c r="H14" i="13"/>
  <c r="I14" i="13"/>
  <c r="J14" i="13"/>
  <c r="K14" i="13"/>
  <c r="L14" i="13"/>
  <c r="P14" i="13"/>
  <c r="H15" i="13"/>
  <c r="I15" i="13"/>
  <c r="J15" i="13"/>
  <c r="K15" i="13"/>
  <c r="L15" i="13"/>
  <c r="P15" i="13"/>
  <c r="H16" i="13"/>
  <c r="I16" i="13"/>
  <c r="J16" i="13"/>
  <c r="K16" i="13"/>
  <c r="L16" i="13"/>
  <c r="P16" i="13"/>
  <c r="H17" i="13"/>
  <c r="I17" i="13"/>
  <c r="J17" i="13"/>
  <c r="K17" i="13"/>
  <c r="L17" i="13"/>
  <c r="P17" i="13"/>
  <c r="H18" i="13"/>
  <c r="I18" i="13"/>
  <c r="J18" i="13"/>
  <c r="K18" i="13"/>
  <c r="L18" i="13"/>
  <c r="P18" i="13"/>
  <c r="H19" i="13"/>
  <c r="I19" i="13"/>
  <c r="J19" i="13"/>
  <c r="K19" i="13"/>
  <c r="L19" i="13"/>
  <c r="P19" i="13"/>
  <c r="H20" i="13"/>
  <c r="I20" i="13"/>
  <c r="J20" i="13"/>
  <c r="K20" i="13"/>
  <c r="L20" i="13"/>
  <c r="P20" i="13"/>
  <c r="H21" i="13"/>
  <c r="I21" i="13"/>
  <c r="J21" i="13"/>
  <c r="K21" i="13"/>
  <c r="L21" i="13"/>
  <c r="P21" i="13"/>
  <c r="H22" i="13"/>
  <c r="I22" i="13"/>
  <c r="J22" i="13"/>
  <c r="K22" i="13"/>
  <c r="L22" i="13"/>
  <c r="P22" i="13"/>
  <c r="H23" i="13"/>
  <c r="I23" i="13"/>
  <c r="J23" i="13"/>
  <c r="K23" i="13"/>
  <c r="L23" i="13"/>
  <c r="P23" i="13"/>
  <c r="H24" i="13"/>
  <c r="I24" i="13"/>
  <c r="J24" i="13"/>
  <c r="K24" i="13"/>
  <c r="L24" i="13"/>
  <c r="P24" i="13"/>
  <c r="H25" i="13"/>
  <c r="I25" i="13"/>
  <c r="J25" i="13"/>
  <c r="K25" i="13"/>
  <c r="L25" i="13"/>
  <c r="P25" i="13"/>
  <c r="H26" i="13"/>
  <c r="I26" i="13"/>
  <c r="J26" i="13"/>
  <c r="K26" i="13"/>
  <c r="L26" i="13"/>
  <c r="P26" i="13"/>
  <c r="H27" i="13"/>
  <c r="I27" i="13"/>
  <c r="J27" i="13"/>
  <c r="K27" i="13"/>
  <c r="L27" i="13"/>
  <c r="P27" i="13"/>
  <c r="H28" i="13"/>
  <c r="I28" i="13"/>
  <c r="J28" i="13"/>
  <c r="K28" i="13"/>
  <c r="L28" i="13"/>
  <c r="P28" i="13"/>
  <c r="H29" i="13"/>
  <c r="I29" i="13"/>
  <c r="J29" i="13"/>
  <c r="K29" i="13"/>
  <c r="L29" i="13"/>
  <c r="P29" i="13"/>
  <c r="H30" i="13"/>
  <c r="I30" i="13"/>
  <c r="J30" i="13"/>
  <c r="K30" i="13"/>
  <c r="L30" i="13"/>
  <c r="P30" i="13"/>
  <c r="H31" i="13"/>
  <c r="I31" i="13"/>
  <c r="J31" i="13"/>
  <c r="K31" i="13"/>
  <c r="L31" i="13"/>
  <c r="P31" i="13"/>
  <c r="H32" i="13"/>
  <c r="I32" i="13"/>
  <c r="J32" i="13"/>
  <c r="K32" i="13"/>
  <c r="L32" i="13"/>
  <c r="P32" i="13"/>
  <c r="H33" i="13"/>
  <c r="I33" i="13"/>
  <c r="J33" i="13"/>
  <c r="K33" i="13"/>
  <c r="L33" i="13"/>
  <c r="P33" i="13"/>
  <c r="H34" i="13"/>
  <c r="I34" i="13"/>
  <c r="J34" i="13"/>
  <c r="K34" i="13"/>
  <c r="L34" i="13"/>
  <c r="P34" i="13"/>
  <c r="H35" i="13"/>
  <c r="I35" i="13"/>
  <c r="J35" i="13"/>
  <c r="K35" i="13"/>
  <c r="L35" i="13"/>
  <c r="P35" i="13"/>
  <c r="H36" i="13"/>
  <c r="I36" i="13"/>
  <c r="J36" i="13"/>
  <c r="K36" i="13"/>
  <c r="L36" i="13"/>
  <c r="P36" i="13"/>
  <c r="H37" i="13"/>
  <c r="I37" i="13"/>
  <c r="J37" i="13"/>
  <c r="K37" i="13"/>
  <c r="L37" i="13"/>
  <c r="P37" i="13"/>
  <c r="H38" i="13"/>
  <c r="I38" i="13"/>
  <c r="J38" i="13"/>
  <c r="K38" i="13"/>
  <c r="L38" i="13"/>
  <c r="P38" i="13"/>
  <c r="H39" i="13"/>
  <c r="I39" i="13"/>
  <c r="J39" i="13"/>
  <c r="K39" i="13"/>
  <c r="L39" i="13"/>
  <c r="P39" i="13"/>
  <c r="H40" i="13"/>
  <c r="I40" i="13"/>
  <c r="J40" i="13"/>
  <c r="K40" i="13"/>
  <c r="L40" i="13"/>
  <c r="P40" i="13"/>
  <c r="H41" i="13"/>
  <c r="I41" i="13"/>
  <c r="J41" i="13"/>
  <c r="K41" i="13"/>
  <c r="L41" i="13"/>
  <c r="P41" i="13"/>
  <c r="H42" i="13"/>
  <c r="I42" i="13"/>
  <c r="J42" i="13"/>
  <c r="K42" i="13"/>
  <c r="L42" i="13"/>
  <c r="P42" i="13"/>
  <c r="H43" i="13"/>
  <c r="I43" i="13"/>
  <c r="J43" i="13"/>
  <c r="K43" i="13"/>
  <c r="L43" i="13"/>
  <c r="P43" i="13"/>
  <c r="H44" i="13"/>
  <c r="I44" i="13"/>
  <c r="J44" i="13"/>
  <c r="K44" i="13"/>
  <c r="L44" i="13"/>
  <c r="P44" i="13"/>
  <c r="H45" i="13"/>
  <c r="I45" i="13"/>
  <c r="J45" i="13"/>
  <c r="K45" i="13"/>
  <c r="L45" i="13"/>
  <c r="P45" i="13"/>
  <c r="H46" i="13"/>
  <c r="I46" i="13"/>
  <c r="J46" i="13"/>
  <c r="K46" i="13"/>
  <c r="L46" i="13"/>
  <c r="P46" i="13"/>
  <c r="H47" i="13"/>
  <c r="I47" i="13"/>
  <c r="J47" i="13"/>
  <c r="K47" i="13"/>
  <c r="L47" i="13"/>
  <c r="P47" i="13"/>
  <c r="H48" i="13"/>
  <c r="I48" i="13"/>
  <c r="J48" i="13"/>
  <c r="K48" i="13"/>
  <c r="L48" i="13"/>
  <c r="P48" i="13"/>
  <c r="H49" i="13"/>
  <c r="I49" i="13"/>
  <c r="J49" i="13"/>
  <c r="K49" i="13"/>
  <c r="L49" i="13"/>
  <c r="P49" i="13"/>
  <c r="H50" i="13"/>
  <c r="I50" i="13"/>
  <c r="J50" i="13"/>
  <c r="K50" i="13"/>
  <c r="L50" i="13"/>
  <c r="P50" i="13"/>
  <c r="C6" i="13"/>
  <c r="D6" i="13"/>
  <c r="E6" i="13"/>
  <c r="F6" i="13"/>
  <c r="C7" i="13"/>
  <c r="D7" i="13"/>
  <c r="E7" i="13"/>
  <c r="F7" i="13"/>
  <c r="C8" i="13"/>
  <c r="D8" i="13"/>
  <c r="E8" i="13"/>
  <c r="F8" i="13"/>
  <c r="C9" i="13"/>
  <c r="D9" i="13"/>
  <c r="E9" i="13"/>
  <c r="F9" i="13"/>
  <c r="C10" i="13"/>
  <c r="D10" i="13"/>
  <c r="E10" i="13"/>
  <c r="F10" i="13"/>
  <c r="C11" i="13"/>
  <c r="D11" i="13"/>
  <c r="E11" i="13"/>
  <c r="F11" i="13"/>
  <c r="C12" i="13"/>
  <c r="D12" i="13"/>
  <c r="E12" i="13"/>
  <c r="F12" i="13"/>
  <c r="C13" i="13"/>
  <c r="D13" i="13"/>
  <c r="E13" i="13"/>
  <c r="F13" i="13"/>
  <c r="C14" i="13"/>
  <c r="D14" i="13"/>
  <c r="E14" i="13"/>
  <c r="F14" i="13"/>
  <c r="C15" i="13"/>
  <c r="D15" i="13"/>
  <c r="E15" i="13"/>
  <c r="F15" i="13"/>
  <c r="C16" i="13"/>
  <c r="D16" i="13"/>
  <c r="E16" i="13"/>
  <c r="F16" i="13"/>
  <c r="C17" i="13"/>
  <c r="D17" i="13"/>
  <c r="E17" i="13"/>
  <c r="F17" i="13"/>
  <c r="C18" i="13"/>
  <c r="D18" i="13"/>
  <c r="E18" i="13"/>
  <c r="F18" i="13"/>
  <c r="C19" i="13"/>
  <c r="D19" i="13"/>
  <c r="E19" i="13"/>
  <c r="F19" i="13"/>
  <c r="C20" i="13"/>
  <c r="D20" i="13"/>
  <c r="E20" i="13"/>
  <c r="F20" i="13"/>
  <c r="C21" i="13"/>
  <c r="D21" i="13"/>
  <c r="E21" i="13"/>
  <c r="F21" i="13"/>
  <c r="C22" i="13"/>
  <c r="D22" i="13"/>
  <c r="E22" i="13"/>
  <c r="F22" i="13"/>
  <c r="C23" i="13"/>
  <c r="D23" i="13"/>
  <c r="E23" i="13"/>
  <c r="F23" i="13"/>
  <c r="C24" i="13"/>
  <c r="D24" i="13"/>
  <c r="E24" i="13"/>
  <c r="F24" i="13"/>
  <c r="C25" i="13"/>
  <c r="D25" i="13"/>
  <c r="E25" i="13"/>
  <c r="F25" i="13"/>
  <c r="C26" i="13"/>
  <c r="D26" i="13"/>
  <c r="E26" i="13"/>
  <c r="F26" i="13"/>
  <c r="C27" i="13"/>
  <c r="D27" i="13"/>
  <c r="E27" i="13"/>
  <c r="F27" i="13"/>
  <c r="C28" i="13"/>
  <c r="D28" i="13"/>
  <c r="E28" i="13"/>
  <c r="F28" i="13"/>
  <c r="C29" i="13"/>
  <c r="D29" i="13"/>
  <c r="E29" i="13"/>
  <c r="F29" i="13"/>
  <c r="C30" i="13"/>
  <c r="D30" i="13"/>
  <c r="E30" i="13"/>
  <c r="F30" i="13"/>
  <c r="C31" i="13"/>
  <c r="D31" i="13"/>
  <c r="E31" i="13"/>
  <c r="F31" i="13"/>
  <c r="C32" i="13"/>
  <c r="D32" i="13"/>
  <c r="E32" i="13"/>
  <c r="F32" i="13"/>
  <c r="C33" i="13"/>
  <c r="D33" i="13"/>
  <c r="E33" i="13"/>
  <c r="F33" i="13"/>
  <c r="C34" i="13"/>
  <c r="D34" i="13"/>
  <c r="E34" i="13"/>
  <c r="F34" i="13"/>
  <c r="C35" i="13"/>
  <c r="D35" i="13"/>
  <c r="E35" i="13"/>
  <c r="F35" i="13"/>
  <c r="C36" i="13"/>
  <c r="D36" i="13"/>
  <c r="E36" i="13"/>
  <c r="F36" i="13"/>
  <c r="C37" i="13"/>
  <c r="D37" i="13"/>
  <c r="E37" i="13"/>
  <c r="F37" i="13"/>
  <c r="C38" i="13"/>
  <c r="D38" i="13"/>
  <c r="E38" i="13"/>
  <c r="F38" i="13"/>
  <c r="C39" i="13"/>
  <c r="D39" i="13"/>
  <c r="E39" i="13"/>
  <c r="F39" i="13"/>
  <c r="C40" i="13"/>
  <c r="D40" i="13"/>
  <c r="E40" i="13"/>
  <c r="F40" i="13"/>
  <c r="C41" i="13"/>
  <c r="D41" i="13"/>
  <c r="E41" i="13"/>
  <c r="F41" i="13"/>
  <c r="C42" i="13"/>
  <c r="D42" i="13"/>
  <c r="E42" i="13"/>
  <c r="F42" i="13"/>
  <c r="C43" i="13"/>
  <c r="D43" i="13"/>
  <c r="E43" i="13"/>
  <c r="F43" i="13"/>
  <c r="C44" i="13"/>
  <c r="D44" i="13"/>
  <c r="E44" i="13"/>
  <c r="F44" i="13"/>
  <c r="C45" i="13"/>
  <c r="D45" i="13"/>
  <c r="E45" i="13"/>
  <c r="F45" i="13"/>
  <c r="C46" i="13"/>
  <c r="D46" i="13"/>
  <c r="E46" i="13"/>
  <c r="F46" i="13"/>
  <c r="C47" i="13"/>
  <c r="D47" i="13"/>
  <c r="E47" i="13"/>
  <c r="F47" i="13"/>
  <c r="C48" i="13"/>
  <c r="D48" i="13"/>
  <c r="E48" i="13"/>
  <c r="F48" i="13"/>
  <c r="C49" i="13"/>
  <c r="D49" i="13"/>
  <c r="E49" i="13"/>
  <c r="F49" i="13"/>
  <c r="C50" i="13"/>
  <c r="D50" i="13"/>
  <c r="E50" i="13"/>
  <c r="F50" i="13"/>
  <c r="J5" i="13"/>
  <c r="K5" i="13"/>
  <c r="L5" i="13"/>
  <c r="P5" i="13"/>
  <c r="I5" i="13"/>
  <c r="H5" i="13"/>
  <c r="H4" i="13"/>
  <c r="C5" i="13"/>
  <c r="D5" i="13"/>
  <c r="E5" i="13"/>
  <c r="F5" i="13"/>
  <c r="C4" i="13"/>
  <c r="D4" i="13"/>
  <c r="E4" i="13"/>
  <c r="F4" i="13"/>
  <c r="I5" i="12"/>
  <c r="J5" i="12"/>
  <c r="K5" i="12"/>
  <c r="L5" i="12"/>
  <c r="M5" i="12"/>
  <c r="O5" i="12"/>
  <c r="R5" i="12"/>
  <c r="I4" i="12"/>
  <c r="J4" i="12"/>
  <c r="K4" i="12"/>
  <c r="L4" i="12"/>
  <c r="M4" i="12"/>
  <c r="H6" i="12"/>
  <c r="I6" i="12"/>
  <c r="J6" i="12"/>
  <c r="K6" i="12"/>
  <c r="L6" i="12"/>
  <c r="M6" i="12"/>
  <c r="O6" i="12"/>
  <c r="R6" i="12"/>
  <c r="H7" i="12"/>
  <c r="I7" i="12"/>
  <c r="J7" i="12"/>
  <c r="K7" i="12"/>
  <c r="L7" i="12"/>
  <c r="M7" i="12"/>
  <c r="O7" i="12"/>
  <c r="R7" i="12"/>
  <c r="H8" i="12"/>
  <c r="I8" i="12"/>
  <c r="J8" i="12"/>
  <c r="K8" i="12"/>
  <c r="L8" i="12"/>
  <c r="M8" i="12"/>
  <c r="O8" i="12"/>
  <c r="R8" i="12"/>
  <c r="H9" i="12"/>
  <c r="I9" i="12"/>
  <c r="J9" i="12"/>
  <c r="K9" i="12"/>
  <c r="L9" i="12"/>
  <c r="M9" i="12"/>
  <c r="O9" i="12"/>
  <c r="R9" i="12"/>
  <c r="H10" i="12"/>
  <c r="I10" i="12"/>
  <c r="J10" i="12"/>
  <c r="K10" i="12"/>
  <c r="L10" i="12"/>
  <c r="M10" i="12"/>
  <c r="O10" i="12"/>
  <c r="R10" i="12"/>
  <c r="H11" i="12"/>
  <c r="I11" i="12"/>
  <c r="J11" i="12"/>
  <c r="K11" i="12"/>
  <c r="L11" i="12"/>
  <c r="M11" i="12"/>
  <c r="O11" i="12"/>
  <c r="R11" i="12"/>
  <c r="H12" i="12"/>
  <c r="I12" i="12"/>
  <c r="J12" i="12"/>
  <c r="K12" i="12"/>
  <c r="L12" i="12"/>
  <c r="M12" i="12"/>
  <c r="O12" i="12"/>
  <c r="R12" i="12"/>
  <c r="H13" i="12"/>
  <c r="I13" i="12"/>
  <c r="J13" i="12"/>
  <c r="K13" i="12"/>
  <c r="L13" i="12"/>
  <c r="M13" i="12"/>
  <c r="O13" i="12"/>
  <c r="R13" i="12"/>
  <c r="H14" i="12"/>
  <c r="I14" i="12"/>
  <c r="J14" i="12"/>
  <c r="K14" i="12"/>
  <c r="L14" i="12"/>
  <c r="M14" i="12"/>
  <c r="O14" i="12"/>
  <c r="R14" i="12"/>
  <c r="H15" i="12"/>
  <c r="I15" i="12"/>
  <c r="J15" i="12"/>
  <c r="K15" i="12"/>
  <c r="L15" i="12"/>
  <c r="M15" i="12"/>
  <c r="O15" i="12"/>
  <c r="R15" i="12"/>
  <c r="H16" i="12"/>
  <c r="I16" i="12"/>
  <c r="J16" i="12"/>
  <c r="K16" i="12"/>
  <c r="L16" i="12"/>
  <c r="M16" i="12"/>
  <c r="O16" i="12"/>
  <c r="R16" i="12"/>
  <c r="H17" i="12"/>
  <c r="I17" i="12"/>
  <c r="J17" i="12"/>
  <c r="K17" i="12"/>
  <c r="L17" i="12"/>
  <c r="M17" i="12"/>
  <c r="O17" i="12"/>
  <c r="R17" i="12"/>
  <c r="H18" i="12"/>
  <c r="I18" i="12"/>
  <c r="J18" i="12"/>
  <c r="K18" i="12"/>
  <c r="L18" i="12"/>
  <c r="M18" i="12"/>
  <c r="O18" i="12"/>
  <c r="R18" i="12"/>
  <c r="H19" i="12"/>
  <c r="I19" i="12"/>
  <c r="J19" i="12"/>
  <c r="K19" i="12"/>
  <c r="L19" i="12"/>
  <c r="M19" i="12"/>
  <c r="O19" i="12"/>
  <c r="R19" i="12"/>
  <c r="H20" i="12"/>
  <c r="I20" i="12"/>
  <c r="J20" i="12"/>
  <c r="K20" i="12"/>
  <c r="L20" i="12"/>
  <c r="M20" i="12"/>
  <c r="O20" i="12"/>
  <c r="R20" i="12"/>
  <c r="H21" i="12"/>
  <c r="I21" i="12"/>
  <c r="J21" i="12"/>
  <c r="K21" i="12"/>
  <c r="L21" i="12"/>
  <c r="M21" i="12"/>
  <c r="O21" i="12"/>
  <c r="R21" i="12"/>
  <c r="H22" i="12"/>
  <c r="I22" i="12"/>
  <c r="J22" i="12"/>
  <c r="K22" i="12"/>
  <c r="L22" i="12"/>
  <c r="M22" i="12"/>
  <c r="O22" i="12"/>
  <c r="R22" i="12"/>
  <c r="H23" i="12"/>
  <c r="I23" i="12"/>
  <c r="J23" i="12"/>
  <c r="K23" i="12"/>
  <c r="L23" i="12"/>
  <c r="M23" i="12"/>
  <c r="O23" i="12"/>
  <c r="R23" i="12"/>
  <c r="H24" i="12"/>
  <c r="I24" i="12"/>
  <c r="J24" i="12"/>
  <c r="K24" i="12"/>
  <c r="L24" i="12"/>
  <c r="M24" i="12"/>
  <c r="O24" i="12"/>
  <c r="R24" i="12"/>
  <c r="H25" i="12"/>
  <c r="I25" i="12"/>
  <c r="J25" i="12"/>
  <c r="K25" i="12"/>
  <c r="L25" i="12"/>
  <c r="M25" i="12"/>
  <c r="O25" i="12"/>
  <c r="R25" i="12"/>
  <c r="H26" i="12"/>
  <c r="I26" i="12"/>
  <c r="J26" i="12"/>
  <c r="K26" i="12"/>
  <c r="L26" i="12"/>
  <c r="M26" i="12"/>
  <c r="O26" i="12"/>
  <c r="R26" i="12"/>
  <c r="H27" i="12"/>
  <c r="I27" i="12"/>
  <c r="J27" i="12"/>
  <c r="K27" i="12"/>
  <c r="L27" i="12"/>
  <c r="M27" i="12"/>
  <c r="O27" i="12"/>
  <c r="R27" i="12"/>
  <c r="H28" i="12"/>
  <c r="I28" i="12"/>
  <c r="J28" i="12"/>
  <c r="K28" i="12"/>
  <c r="L28" i="12"/>
  <c r="M28" i="12"/>
  <c r="O28" i="12"/>
  <c r="R28" i="12"/>
  <c r="H29" i="12"/>
  <c r="I29" i="12"/>
  <c r="J29" i="12"/>
  <c r="K29" i="12"/>
  <c r="L29" i="12"/>
  <c r="M29" i="12"/>
  <c r="O29" i="12"/>
  <c r="R29" i="12"/>
  <c r="H30" i="12"/>
  <c r="I30" i="12"/>
  <c r="J30" i="12"/>
  <c r="K30" i="12"/>
  <c r="L30" i="12"/>
  <c r="M30" i="12"/>
  <c r="O30" i="12"/>
  <c r="R30" i="12"/>
  <c r="H31" i="12"/>
  <c r="I31" i="12"/>
  <c r="J31" i="12"/>
  <c r="K31" i="12"/>
  <c r="L31" i="12"/>
  <c r="M31" i="12"/>
  <c r="O31" i="12"/>
  <c r="R31" i="12"/>
  <c r="H32" i="12"/>
  <c r="I32" i="12"/>
  <c r="J32" i="12"/>
  <c r="K32" i="12"/>
  <c r="L32" i="12"/>
  <c r="M32" i="12"/>
  <c r="O32" i="12"/>
  <c r="R32" i="12"/>
  <c r="H33" i="12"/>
  <c r="I33" i="12"/>
  <c r="J33" i="12"/>
  <c r="K33" i="12"/>
  <c r="L33" i="12"/>
  <c r="M33" i="12"/>
  <c r="O33" i="12"/>
  <c r="R33" i="12"/>
  <c r="H34" i="12"/>
  <c r="I34" i="12"/>
  <c r="J34" i="12"/>
  <c r="K34" i="12"/>
  <c r="L34" i="12"/>
  <c r="M34" i="12"/>
  <c r="O34" i="12"/>
  <c r="R34" i="12"/>
  <c r="H35" i="12"/>
  <c r="I35" i="12"/>
  <c r="J35" i="12"/>
  <c r="K35" i="12"/>
  <c r="L35" i="12"/>
  <c r="M35" i="12"/>
  <c r="O35" i="12"/>
  <c r="R35" i="12"/>
  <c r="H36" i="12"/>
  <c r="I36" i="12"/>
  <c r="J36" i="12"/>
  <c r="K36" i="12"/>
  <c r="L36" i="12"/>
  <c r="M36" i="12"/>
  <c r="O36" i="12"/>
  <c r="R36" i="12"/>
  <c r="H37" i="12"/>
  <c r="I37" i="12"/>
  <c r="J37" i="12"/>
  <c r="K37" i="12"/>
  <c r="L37" i="12"/>
  <c r="M37" i="12"/>
  <c r="O37" i="12"/>
  <c r="R37" i="12"/>
  <c r="H38" i="12"/>
  <c r="I38" i="12"/>
  <c r="J38" i="12"/>
  <c r="K38" i="12"/>
  <c r="L38" i="12"/>
  <c r="M38" i="12"/>
  <c r="O38" i="12"/>
  <c r="R38" i="12"/>
  <c r="H39" i="12"/>
  <c r="I39" i="12"/>
  <c r="J39" i="12"/>
  <c r="K39" i="12"/>
  <c r="L39" i="12"/>
  <c r="M39" i="12"/>
  <c r="O39" i="12"/>
  <c r="R39" i="12"/>
  <c r="H40" i="12"/>
  <c r="I40" i="12"/>
  <c r="J40" i="12"/>
  <c r="K40" i="12"/>
  <c r="L40" i="12"/>
  <c r="M40" i="12"/>
  <c r="O40" i="12"/>
  <c r="R40" i="12"/>
  <c r="H41" i="12"/>
  <c r="I41" i="12"/>
  <c r="J41" i="12"/>
  <c r="K41" i="12"/>
  <c r="L41" i="12"/>
  <c r="M41" i="12"/>
  <c r="O41" i="12"/>
  <c r="R41" i="12"/>
  <c r="H42" i="12"/>
  <c r="I42" i="12"/>
  <c r="J42" i="12"/>
  <c r="K42" i="12"/>
  <c r="L42" i="12"/>
  <c r="M42" i="12"/>
  <c r="O42" i="12"/>
  <c r="R42" i="12"/>
  <c r="H43" i="12"/>
  <c r="I43" i="12"/>
  <c r="J43" i="12"/>
  <c r="K43" i="12"/>
  <c r="L43" i="12"/>
  <c r="M43" i="12"/>
  <c r="O43" i="12"/>
  <c r="R43" i="12"/>
  <c r="H44" i="12"/>
  <c r="I44" i="12"/>
  <c r="J44" i="12"/>
  <c r="K44" i="12"/>
  <c r="L44" i="12"/>
  <c r="M44" i="12"/>
  <c r="O44" i="12"/>
  <c r="R44" i="12"/>
  <c r="H45" i="12"/>
  <c r="I45" i="12"/>
  <c r="J45" i="12"/>
  <c r="K45" i="12"/>
  <c r="L45" i="12"/>
  <c r="M45" i="12"/>
  <c r="O45" i="12"/>
  <c r="R45" i="12"/>
  <c r="H46" i="12"/>
  <c r="I46" i="12"/>
  <c r="J46" i="12"/>
  <c r="K46" i="12"/>
  <c r="L46" i="12"/>
  <c r="M46" i="12"/>
  <c r="O46" i="12"/>
  <c r="R46" i="12"/>
  <c r="H47" i="12"/>
  <c r="I47" i="12"/>
  <c r="J47" i="12"/>
  <c r="K47" i="12"/>
  <c r="L47" i="12"/>
  <c r="M47" i="12"/>
  <c r="O47" i="12"/>
  <c r="R47" i="12"/>
  <c r="H48" i="12"/>
  <c r="I48" i="12"/>
  <c r="J48" i="12"/>
  <c r="K48" i="12"/>
  <c r="L48" i="12"/>
  <c r="M48" i="12"/>
  <c r="O48" i="12"/>
  <c r="R48" i="12"/>
  <c r="H49" i="12"/>
  <c r="I49" i="12"/>
  <c r="J49" i="12"/>
  <c r="K49" i="12"/>
  <c r="L49" i="12"/>
  <c r="M49" i="12"/>
  <c r="O49" i="12"/>
  <c r="R49" i="12"/>
  <c r="H50" i="12"/>
  <c r="I50" i="12"/>
  <c r="J50" i="12"/>
  <c r="K50" i="12"/>
  <c r="L50" i="12"/>
  <c r="M50" i="12"/>
  <c r="O50" i="12"/>
  <c r="R50" i="12"/>
  <c r="V4" i="11" l="1"/>
  <c r="M6" i="13"/>
  <c r="G7" i="12"/>
  <c r="G7" i="13"/>
  <c r="B39" i="14"/>
  <c r="G20" i="13"/>
  <c r="B14" i="14"/>
  <c r="G33" i="13"/>
  <c r="B25" i="14"/>
  <c r="G10" i="13"/>
  <c r="G46" i="13"/>
  <c r="B24" i="14"/>
  <c r="G47" i="13"/>
  <c r="B11" i="14"/>
  <c r="G48" i="13"/>
  <c r="B33" i="14"/>
  <c r="G38" i="13"/>
  <c r="B43" i="14"/>
  <c r="B31" i="14"/>
  <c r="B19" i="14"/>
  <c r="G40" i="13"/>
  <c r="G8" i="13"/>
  <c r="G9" i="13"/>
  <c r="G45" i="13"/>
  <c r="B37" i="14"/>
  <c r="G34" i="13"/>
  <c r="B12" i="14"/>
  <c r="G35" i="13"/>
  <c r="B35" i="14"/>
  <c r="G24" i="13"/>
  <c r="B34" i="14"/>
  <c r="G37" i="13"/>
  <c r="G26" i="13"/>
  <c r="B20" i="14"/>
  <c r="G39" i="13"/>
  <c r="B42" i="14"/>
  <c r="G8" i="12"/>
  <c r="B15" i="14"/>
  <c r="G44" i="13"/>
  <c r="B26" i="14"/>
  <c r="B13" i="14"/>
  <c r="G23" i="13"/>
  <c r="B47" i="14"/>
  <c r="G12" i="13"/>
  <c r="B22" i="14"/>
  <c r="G25" i="13"/>
  <c r="B21" i="14"/>
  <c r="G14" i="13"/>
  <c r="B32" i="14"/>
  <c r="G27" i="13"/>
  <c r="G28" i="13"/>
  <c r="B30" i="14"/>
  <c r="G41" i="13"/>
  <c r="B9" i="14"/>
  <c r="B41" i="14"/>
  <c r="B29" i="14"/>
  <c r="B17" i="14"/>
  <c r="G18" i="13"/>
  <c r="G30" i="13"/>
  <c r="G42" i="13"/>
  <c r="B27" i="14"/>
  <c r="G32" i="13"/>
  <c r="B38" i="14"/>
  <c r="G21" i="13"/>
  <c r="G22" i="13"/>
  <c r="B48" i="14"/>
  <c r="B36" i="14"/>
  <c r="G11" i="13"/>
  <c r="B23" i="14"/>
  <c r="G36" i="13"/>
  <c r="B46" i="14"/>
  <c r="B10" i="14"/>
  <c r="G13" i="13"/>
  <c r="G49" i="13"/>
  <c r="B45" i="14"/>
  <c r="G50" i="13"/>
  <c r="B44" i="14"/>
  <c r="G15" i="13"/>
  <c r="G16" i="13"/>
  <c r="B18" i="14"/>
  <c r="G17" i="13"/>
  <c r="G29" i="13"/>
  <c r="G9" i="12"/>
  <c r="B40" i="14"/>
  <c r="B28" i="14"/>
  <c r="B16" i="14"/>
  <c r="G19" i="13"/>
  <c r="G31" i="13"/>
  <c r="G43" i="13"/>
  <c r="B49" i="14" l="1"/>
  <c r="S50" i="12"/>
  <c r="Q7" i="12" l="1"/>
  <c r="Q9" i="12"/>
  <c r="B46" i="7"/>
  <c r="Q48" i="13"/>
  <c r="Q40" i="13"/>
  <c r="Q29" i="13"/>
  <c r="Q28" i="13"/>
  <c r="S10" i="12"/>
  <c r="M50" i="13"/>
  <c r="M49" i="13"/>
  <c r="M48" i="13"/>
  <c r="M47" i="13"/>
  <c r="M46" i="13"/>
  <c r="M45" i="13"/>
  <c r="M44" i="13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4" i="13"/>
  <c r="M13" i="13"/>
  <c r="M12" i="13"/>
  <c r="M11" i="13"/>
  <c r="M10" i="13"/>
  <c r="M9" i="13"/>
  <c r="M8" i="13"/>
  <c r="M7" i="13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" i="12"/>
  <c r="P10" i="12"/>
  <c r="P11" i="12"/>
  <c r="P22" i="12"/>
  <c r="P23" i="12"/>
  <c r="P24" i="12"/>
  <c r="P34" i="12"/>
  <c r="P35" i="12"/>
  <c r="P36" i="12"/>
  <c r="P46" i="12"/>
  <c r="P47" i="12"/>
  <c r="P48" i="12"/>
  <c r="N5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4" i="12"/>
  <c r="N13" i="12"/>
  <c r="N12" i="12"/>
  <c r="N11" i="12"/>
  <c r="N6" i="12"/>
  <c r="N10" i="12"/>
  <c r="N9" i="12"/>
  <c r="N8" i="12"/>
  <c r="V47" i="11"/>
  <c r="V44" i="11"/>
  <c r="V38" i="11"/>
  <c r="V35" i="11"/>
  <c r="V17" i="11"/>
  <c r="V8" i="11"/>
  <c r="V5" i="11"/>
  <c r="F1" i="3"/>
  <c r="G1" i="3" s="1"/>
  <c r="H1" i="3" s="1"/>
  <c r="I1" i="3" s="1"/>
  <c r="J1" i="3" s="1"/>
  <c r="K1" i="3" s="1"/>
  <c r="L1" i="3" s="1"/>
  <c r="M1" i="3" s="1"/>
  <c r="N1" i="3" s="1"/>
  <c r="O1" i="3" s="1"/>
  <c r="P1" i="3" s="1"/>
  <c r="Q1" i="3" s="1"/>
  <c r="R1" i="3" s="1"/>
  <c r="S1" i="3" s="1"/>
  <c r="T1" i="3" s="1"/>
  <c r="U1" i="3" s="1"/>
  <c r="V1" i="3" s="1"/>
  <c r="W1" i="3" s="1"/>
  <c r="X1" i="3" s="1"/>
  <c r="A3" i="2"/>
  <c r="I17" i="1"/>
  <c r="I14" i="1"/>
  <c r="G15" i="7" s="1"/>
  <c r="Q51" i="13" l="1"/>
  <c r="D50" i="6"/>
  <c r="C50" i="14" s="1"/>
  <c r="Q52" i="13"/>
  <c r="D51" i="6"/>
  <c r="C51" i="14" s="1"/>
  <c r="Q8" i="12"/>
  <c r="S7" i="12"/>
  <c r="Q6" i="12"/>
  <c r="B7" i="14"/>
  <c r="B5" i="3"/>
  <c r="A4" i="11" s="1"/>
  <c r="A7" i="8"/>
  <c r="A4" i="2"/>
  <c r="B8" i="14"/>
  <c r="Q17" i="13"/>
  <c r="Q18" i="13"/>
  <c r="C47" i="14"/>
  <c r="Q16" i="13"/>
  <c r="C28" i="14"/>
  <c r="C39" i="14"/>
  <c r="C27" i="14"/>
  <c r="C16" i="14"/>
  <c r="M27" i="13"/>
  <c r="C17" i="14"/>
  <c r="P29" i="12"/>
  <c r="S29" i="12"/>
  <c r="P41" i="12"/>
  <c r="S41" i="12"/>
  <c r="P20" i="12"/>
  <c r="S20" i="12"/>
  <c r="P17" i="12"/>
  <c r="S17" i="12"/>
  <c r="P31" i="12"/>
  <c r="S31" i="12"/>
  <c r="P32" i="12"/>
  <c r="S32" i="12"/>
  <c r="P13" i="12"/>
  <c r="S13" i="12"/>
  <c r="P40" i="12"/>
  <c r="S40" i="12"/>
  <c r="S47" i="12"/>
  <c r="S23" i="12"/>
  <c r="G30" i="12"/>
  <c r="G42" i="12"/>
  <c r="S34" i="12"/>
  <c r="G19" i="12"/>
  <c r="G43" i="12"/>
  <c r="P8" i="12"/>
  <c r="G44" i="12"/>
  <c r="G45" i="12"/>
  <c r="G23" i="12"/>
  <c r="G36" i="12"/>
  <c r="G49" i="12"/>
  <c r="G16" i="12"/>
  <c r="G28" i="12"/>
  <c r="G40" i="12"/>
  <c r="S36" i="12"/>
  <c r="S24" i="12"/>
  <c r="S35" i="12"/>
  <c r="G18" i="12"/>
  <c r="S46" i="12"/>
  <c r="S22" i="12"/>
  <c r="G31" i="12"/>
  <c r="G32" i="12"/>
  <c r="G21" i="12"/>
  <c r="G22" i="12"/>
  <c r="G46" i="12"/>
  <c r="G11" i="12"/>
  <c r="G35" i="12"/>
  <c r="G24" i="12"/>
  <c r="G25" i="12"/>
  <c r="G14" i="12"/>
  <c r="G26" i="12"/>
  <c r="G38" i="12"/>
  <c r="G50" i="12"/>
  <c r="S48" i="12"/>
  <c r="G17" i="12"/>
  <c r="G29" i="12"/>
  <c r="G41" i="12"/>
  <c r="G20" i="12"/>
  <c r="G33" i="12"/>
  <c r="G10" i="12"/>
  <c r="G34" i="12"/>
  <c r="G47" i="12"/>
  <c r="G12" i="12"/>
  <c r="G48" i="12"/>
  <c r="N15" i="12"/>
  <c r="G13" i="12"/>
  <c r="G37" i="12"/>
  <c r="G15" i="12"/>
  <c r="G27" i="12"/>
  <c r="G39" i="12"/>
  <c r="S11" i="12"/>
  <c r="G6" i="12"/>
  <c r="W38" i="11"/>
  <c r="W17" i="11"/>
  <c r="W44" i="11"/>
  <c r="W8" i="11"/>
  <c r="W35" i="11"/>
  <c r="W47" i="11"/>
  <c r="W5" i="11"/>
  <c r="V3" i="11"/>
  <c r="W4" i="11"/>
  <c r="U51" i="4" l="1"/>
  <c r="U52" i="4"/>
  <c r="V11" i="11"/>
  <c r="W11" i="11"/>
  <c r="V41" i="11"/>
  <c r="W41" i="11"/>
  <c r="V21" i="11"/>
  <c r="W21" i="11"/>
  <c r="V22" i="11"/>
  <c r="W22" i="11"/>
  <c r="V20" i="11"/>
  <c r="W20" i="11"/>
  <c r="V12" i="11"/>
  <c r="W12" i="11"/>
  <c r="V16" i="11"/>
  <c r="W16" i="11"/>
  <c r="V13" i="11"/>
  <c r="W13" i="11"/>
  <c r="V39" i="11"/>
  <c r="W39" i="11"/>
  <c r="V32" i="11"/>
  <c r="W32" i="11"/>
  <c r="V31" i="11"/>
  <c r="W31" i="11"/>
  <c r="V28" i="11"/>
  <c r="W28" i="11"/>
  <c r="V36" i="11"/>
  <c r="W36" i="11"/>
  <c r="V46" i="11"/>
  <c r="W46" i="11"/>
  <c r="V23" i="11"/>
  <c r="W23" i="11"/>
  <c r="V43" i="11"/>
  <c r="W43" i="11"/>
  <c r="V7" i="11"/>
  <c r="W7" i="11"/>
  <c r="V15" i="11"/>
  <c r="W15" i="11"/>
  <c r="V14" i="11"/>
  <c r="W14" i="11"/>
  <c r="V25" i="11"/>
  <c r="W25" i="11"/>
  <c r="V29" i="11"/>
  <c r="W29" i="11"/>
  <c r="V24" i="11"/>
  <c r="W24" i="11"/>
  <c r="V19" i="11"/>
  <c r="W19" i="11"/>
  <c r="V27" i="11"/>
  <c r="W27" i="11"/>
  <c r="V40" i="11"/>
  <c r="W40" i="11"/>
  <c r="V42" i="11"/>
  <c r="W42" i="11"/>
  <c r="V9" i="11"/>
  <c r="W9" i="11"/>
  <c r="V37" i="11"/>
  <c r="W37" i="11"/>
  <c r="V45" i="11"/>
  <c r="W45" i="11"/>
  <c r="V30" i="11"/>
  <c r="W30" i="11"/>
  <c r="V10" i="11"/>
  <c r="W10" i="11"/>
  <c r="V34" i="11"/>
  <c r="W34" i="11"/>
  <c r="V33" i="11"/>
  <c r="W33" i="11"/>
  <c r="V18" i="11"/>
  <c r="W18" i="11"/>
  <c r="V26" i="11"/>
  <c r="W26" i="11"/>
  <c r="A5" i="2"/>
  <c r="B6" i="3"/>
  <c r="A5" i="11" s="1"/>
  <c r="A8" i="8"/>
  <c r="W6" i="11"/>
  <c r="V6" i="11"/>
  <c r="W3" i="11"/>
  <c r="C15" i="14"/>
  <c r="Q12" i="13"/>
  <c r="Q33" i="13"/>
  <c r="C32" i="14"/>
  <c r="Q21" i="13"/>
  <c r="C20" i="14"/>
  <c r="Q26" i="13"/>
  <c r="C25" i="14"/>
  <c r="Q24" i="13"/>
  <c r="C23" i="14"/>
  <c r="Q22" i="13"/>
  <c r="C21" i="14"/>
  <c r="Q47" i="13"/>
  <c r="C46" i="14"/>
  <c r="Q9" i="13"/>
  <c r="P45" i="12"/>
  <c r="S45" i="12"/>
  <c r="P28" i="12"/>
  <c r="S28" i="12"/>
  <c r="P30" i="12"/>
  <c r="S30" i="12"/>
  <c r="P44" i="12"/>
  <c r="S44" i="12"/>
  <c r="S8" i="12"/>
  <c r="P26" i="12"/>
  <c r="S26" i="12"/>
  <c r="P42" i="12"/>
  <c r="S42" i="12"/>
  <c r="S16" i="12"/>
  <c r="P16" i="12"/>
  <c r="P9" i="12"/>
  <c r="S9" i="12"/>
  <c r="P33" i="12"/>
  <c r="S33" i="12"/>
  <c r="P49" i="12"/>
  <c r="S49" i="12"/>
  <c r="S15" i="12"/>
  <c r="P15" i="12"/>
  <c r="P14" i="12"/>
  <c r="S14" i="12"/>
  <c r="P27" i="12"/>
  <c r="S27" i="12"/>
  <c r="P25" i="12"/>
  <c r="S25" i="12"/>
  <c r="P37" i="12"/>
  <c r="S37" i="12"/>
  <c r="P43" i="12"/>
  <c r="S43" i="12"/>
  <c r="P39" i="12"/>
  <c r="S39" i="12"/>
  <c r="P19" i="12"/>
  <c r="S19" i="12"/>
  <c r="P38" i="12"/>
  <c r="S38" i="12"/>
  <c r="P12" i="12"/>
  <c r="S12" i="12"/>
  <c r="P18" i="12"/>
  <c r="S18" i="12"/>
  <c r="P21" i="12"/>
  <c r="S21" i="12"/>
  <c r="P50" i="12"/>
  <c r="P5" i="12"/>
  <c r="Q6" i="13"/>
  <c r="P6" i="12"/>
  <c r="S52" i="12" l="1"/>
  <c r="C51" i="6"/>
  <c r="S51" i="12"/>
  <c r="C50" i="6"/>
  <c r="E50" i="6" s="1"/>
  <c r="B6" i="14"/>
  <c r="A6" i="2"/>
  <c r="B7" i="3"/>
  <c r="A6" i="11" s="1"/>
  <c r="A9" i="8"/>
  <c r="C11" i="14"/>
  <c r="C8" i="14"/>
  <c r="Q42" i="13"/>
  <c r="C41" i="14"/>
  <c r="Q14" i="13"/>
  <c r="Q19" i="13"/>
  <c r="C18" i="14"/>
  <c r="Q41" i="13"/>
  <c r="C40" i="14"/>
  <c r="Q35" i="13"/>
  <c r="C34" i="14"/>
  <c r="Q46" i="13"/>
  <c r="C45" i="14"/>
  <c r="Q27" i="13"/>
  <c r="C26" i="14"/>
  <c r="Q44" i="13"/>
  <c r="C43" i="14"/>
  <c r="Q50" i="13"/>
  <c r="C49" i="14"/>
  <c r="Q39" i="13"/>
  <c r="C38" i="14"/>
  <c r="Q49" i="13"/>
  <c r="C48" i="14"/>
  <c r="Q30" i="13"/>
  <c r="C29" i="14"/>
  <c r="Q32" i="13"/>
  <c r="C31" i="14"/>
  <c r="Q31" i="13"/>
  <c r="C30" i="14"/>
  <c r="Q37" i="13"/>
  <c r="C36" i="14"/>
  <c r="Q15" i="13"/>
  <c r="Q36" i="13"/>
  <c r="C35" i="14"/>
  <c r="Q8" i="13"/>
  <c r="Q25" i="13"/>
  <c r="C24" i="14"/>
  <c r="Q38" i="13"/>
  <c r="C37" i="14"/>
  <c r="Q13" i="13"/>
  <c r="Q20" i="13"/>
  <c r="C19" i="14"/>
  <c r="Q11" i="13"/>
  <c r="Q10" i="13"/>
  <c r="Q23" i="13"/>
  <c r="C22" i="14"/>
  <c r="Q34" i="13"/>
  <c r="C33" i="14"/>
  <c r="Q45" i="13"/>
  <c r="C44" i="14"/>
  <c r="Q43" i="13"/>
  <c r="C42" i="14"/>
  <c r="Q7" i="13"/>
  <c r="C4" i="6"/>
  <c r="B4" i="14" s="1"/>
  <c r="S5" i="12"/>
  <c r="C5" i="14"/>
  <c r="S6" i="12"/>
  <c r="B5" i="14"/>
  <c r="B50" i="14" l="1"/>
  <c r="E51" i="6"/>
  <c r="D51" i="14" s="1"/>
  <c r="B51" i="14"/>
  <c r="D50" i="14"/>
  <c r="C24" i="7"/>
  <c r="C25" i="7" s="1"/>
  <c r="F24" i="7"/>
  <c r="F25" i="7" s="1"/>
  <c r="G24" i="7"/>
  <c r="G25" i="7" s="1"/>
  <c r="B24" i="7"/>
  <c r="B25" i="7" s="1"/>
  <c r="E24" i="7"/>
  <c r="E25" i="7" s="1"/>
  <c r="H24" i="7"/>
  <c r="H25" i="7" s="1"/>
  <c r="I24" i="7"/>
  <c r="I25" i="7" s="1"/>
  <c r="D24" i="7"/>
  <c r="D25" i="7" s="1"/>
  <c r="A7" i="2"/>
  <c r="A10" i="8"/>
  <c r="B8" i="3"/>
  <c r="A7" i="11" s="1"/>
  <c r="C13" i="14"/>
  <c r="E13" i="14"/>
  <c r="C7" i="14"/>
  <c r="E7" i="14"/>
  <c r="C12" i="14"/>
  <c r="E12" i="14"/>
  <c r="C6" i="14"/>
  <c r="E6" i="14"/>
  <c r="C10" i="14"/>
  <c r="D10" i="14"/>
  <c r="C14" i="14"/>
  <c r="E14" i="14"/>
  <c r="C9" i="14"/>
  <c r="D33" i="14"/>
  <c r="D24" i="14"/>
  <c r="D42" i="14"/>
  <c r="E48" i="14"/>
  <c r="E38" i="14"/>
  <c r="D35" i="14"/>
  <c r="E34" i="14"/>
  <c r="E44" i="14"/>
  <c r="E19" i="14"/>
  <c r="E37" i="14"/>
  <c r="D30" i="14"/>
  <c r="E49" i="14"/>
  <c r="E43" i="14"/>
  <c r="D40" i="14"/>
  <c r="E22" i="14"/>
  <c r="E27" i="14"/>
  <c r="D27" i="14"/>
  <c r="E32" i="14"/>
  <c r="D32" i="14"/>
  <c r="E25" i="14"/>
  <c r="D25" i="14"/>
  <c r="E41" i="14"/>
  <c r="D41" i="14"/>
  <c r="E9" i="14"/>
  <c r="D9" i="14"/>
  <c r="E23" i="14"/>
  <c r="D23" i="14"/>
  <c r="E28" i="14"/>
  <c r="D28" i="14"/>
  <c r="E18" i="14"/>
  <c r="D18" i="14"/>
  <c r="E46" i="14"/>
  <c r="D46" i="14"/>
  <c r="E47" i="14"/>
  <c r="D47" i="14"/>
  <c r="E26" i="14"/>
  <c r="D26" i="14"/>
  <c r="D7" i="14"/>
  <c r="E36" i="14"/>
  <c r="D36" i="14"/>
  <c r="D34" i="14"/>
  <c r="E20" i="14"/>
  <c r="D20" i="14"/>
  <c r="E8" i="14"/>
  <c r="D8" i="14"/>
  <c r="E29" i="14"/>
  <c r="D29" i="14"/>
  <c r="E11" i="14"/>
  <c r="D11" i="14"/>
  <c r="E16" i="14"/>
  <c r="D16" i="14"/>
  <c r="E45" i="14"/>
  <c r="D45" i="14"/>
  <c r="E31" i="14"/>
  <c r="D31" i="14"/>
  <c r="E15" i="14"/>
  <c r="D15" i="14"/>
  <c r="E21" i="14"/>
  <c r="D21" i="14"/>
  <c r="E39" i="14"/>
  <c r="D39" i="14"/>
  <c r="E17" i="14"/>
  <c r="D17" i="14"/>
  <c r="D5" i="14"/>
  <c r="A8" i="2" l="1"/>
  <c r="A11" i="8"/>
  <c r="B9" i="3"/>
  <c r="A8" i="11" s="1"/>
  <c r="E33" i="14"/>
  <c r="D19" i="14"/>
  <c r="E10" i="14"/>
  <c r="D44" i="14"/>
  <c r="E24" i="14"/>
  <c r="D6" i="14"/>
  <c r="D14" i="14"/>
  <c r="E42" i="14"/>
  <c r="E40" i="14"/>
  <c r="D12" i="14"/>
  <c r="D13" i="14"/>
  <c r="E35" i="14"/>
  <c r="D48" i="14"/>
  <c r="D22" i="14"/>
  <c r="D43" i="14"/>
  <c r="D38" i="14"/>
  <c r="D49" i="14"/>
  <c r="E30" i="14"/>
  <c r="D37" i="14"/>
  <c r="F51" i="6"/>
  <c r="E51" i="14" s="1"/>
  <c r="A9" i="2" l="1"/>
  <c r="B10" i="3"/>
  <c r="A9" i="11" s="1"/>
  <c r="A12" i="8"/>
  <c r="E5" i="14"/>
  <c r="J24" i="7"/>
  <c r="P7" i="12"/>
  <c r="N7" i="12"/>
  <c r="A10" i="2" l="1"/>
  <c r="B11" i="3"/>
  <c r="A10" i="11" s="1"/>
  <c r="A13" i="8"/>
  <c r="A11" i="2" l="1"/>
  <c r="B12" i="3"/>
  <c r="A11" i="11" s="1"/>
  <c r="A14" i="8"/>
  <c r="A12" i="2" l="1"/>
  <c r="A15" i="8"/>
  <c r="B13" i="3"/>
  <c r="A12" i="11" s="1"/>
  <c r="A13" i="2" l="1"/>
  <c r="A16" i="8"/>
  <c r="B14" i="3"/>
  <c r="A13" i="11" s="1"/>
  <c r="A14" i="2" l="1"/>
  <c r="B15" i="3"/>
  <c r="A14" i="11" s="1"/>
  <c r="A17" i="8"/>
  <c r="A15" i="2" l="1"/>
  <c r="B16" i="3"/>
  <c r="A15" i="11" s="1"/>
  <c r="A18" i="8"/>
  <c r="A16" i="2" l="1"/>
  <c r="B17" i="3"/>
  <c r="A16" i="11" s="1"/>
  <c r="A19" i="8"/>
  <c r="A17" i="2" l="1"/>
  <c r="B18" i="3"/>
  <c r="A17" i="11" s="1"/>
  <c r="A20" i="8"/>
  <c r="A18" i="2" l="1"/>
  <c r="B19" i="3"/>
  <c r="A18" i="11" s="1"/>
  <c r="A21" i="8"/>
  <c r="A19" i="2" l="1"/>
  <c r="A22" i="8"/>
  <c r="B20" i="3"/>
  <c r="A19" i="11" s="1"/>
  <c r="A20" i="2" l="1"/>
  <c r="A23" i="8"/>
  <c r="B21" i="3"/>
  <c r="A20" i="11" s="1"/>
  <c r="A21" i="2" l="1"/>
  <c r="A24" i="8"/>
  <c r="B22" i="3"/>
  <c r="A21" i="11" s="1"/>
  <c r="A22" i="2" l="1"/>
  <c r="A25" i="8"/>
  <c r="B23" i="3"/>
  <c r="A22" i="11" s="1"/>
  <c r="A23" i="2" l="1"/>
  <c r="B24" i="3"/>
  <c r="A23" i="11" s="1"/>
  <c r="A26" i="8"/>
  <c r="A24" i="2" l="1"/>
  <c r="A27" i="8"/>
  <c r="B25" i="3"/>
  <c r="A24" i="11" s="1"/>
  <c r="A25" i="2" l="1"/>
  <c r="A28" i="8"/>
  <c r="B26" i="3"/>
  <c r="A25" i="11" s="1"/>
  <c r="A26" i="2" l="1"/>
  <c r="B27" i="3"/>
  <c r="A26" i="11" s="1"/>
  <c r="A29" i="8"/>
  <c r="A27" i="2" l="1"/>
  <c r="A30" i="8"/>
  <c r="B28" i="3"/>
  <c r="A27" i="11" s="1"/>
  <c r="A28" i="2" l="1"/>
  <c r="A31" i="8"/>
  <c r="B29" i="3"/>
  <c r="A28" i="11" s="1"/>
  <c r="A29" i="2" l="1"/>
  <c r="B30" i="3"/>
  <c r="A29" i="11" s="1"/>
  <c r="A32" i="8"/>
  <c r="A30" i="2" l="1"/>
  <c r="B31" i="3"/>
  <c r="A30" i="11" s="1"/>
  <c r="A33" i="8"/>
  <c r="A31" i="2" l="1"/>
  <c r="A34" i="8"/>
  <c r="B32" i="3"/>
  <c r="A31" i="11" s="1"/>
  <c r="A32" i="2" l="1"/>
  <c r="A35" i="8"/>
  <c r="B33" i="3"/>
  <c r="A32" i="11" s="1"/>
  <c r="A33" i="2" l="1"/>
  <c r="B34" i="3"/>
  <c r="A33" i="11" s="1"/>
  <c r="A36" i="8"/>
  <c r="A34" i="2" l="1"/>
  <c r="B35" i="3"/>
  <c r="A34" i="11" s="1"/>
  <c r="A37" i="8"/>
  <c r="A35" i="2" l="1"/>
  <c r="B36" i="3"/>
  <c r="A35" i="11" s="1"/>
  <c r="A38" i="8"/>
  <c r="A36" i="2" l="1"/>
  <c r="A39" i="8"/>
  <c r="B37" i="3"/>
  <c r="A36" i="11" s="1"/>
  <c r="A37" i="2" l="1"/>
  <c r="A40" i="8"/>
  <c r="B38" i="3"/>
  <c r="A37" i="11" s="1"/>
  <c r="A38" i="2" l="1"/>
  <c r="A41" i="8"/>
  <c r="B39" i="3"/>
  <c r="A38" i="11" s="1"/>
  <c r="A39" i="2" l="1"/>
  <c r="A42" i="8"/>
  <c r="B40" i="3"/>
  <c r="A39" i="11" s="1"/>
  <c r="A40" i="2" l="1"/>
  <c r="B41" i="3"/>
  <c r="A40" i="11" s="1"/>
  <c r="A43" i="8"/>
  <c r="A41" i="2" l="1"/>
  <c r="B42" i="3"/>
  <c r="A41" i="11" s="1"/>
  <c r="A44" i="8"/>
  <c r="A42" i="2" l="1"/>
  <c r="B43" i="3"/>
  <c r="A42" i="11" s="1"/>
  <c r="A45" i="8"/>
  <c r="A43" i="2" l="1"/>
  <c r="A46" i="8"/>
  <c r="B44" i="3"/>
  <c r="A43" i="11" s="1"/>
  <c r="A44" i="2" l="1"/>
  <c r="A47" i="8"/>
  <c r="B45" i="3"/>
  <c r="A44" i="11" s="1"/>
  <c r="A45" i="2" l="1"/>
  <c r="B46" i="3"/>
  <c r="A45" i="11" s="1"/>
  <c r="A48" i="8"/>
  <c r="A46" i="2" l="1"/>
  <c r="B47" i="3"/>
  <c r="A46" i="11" s="1"/>
  <c r="A49" i="8"/>
  <c r="A50" i="8" l="1"/>
  <c r="B48" i="3"/>
  <c r="A47" i="11" s="1"/>
  <c r="M5" i="13" l="1"/>
  <c r="D4" i="6" l="1"/>
  <c r="Q5" i="13"/>
  <c r="E4" i="6" l="1"/>
  <c r="D4" i="14" s="1"/>
  <c r="C4" i="14"/>
</calcChain>
</file>

<file path=xl/sharedStrings.xml><?xml version="1.0" encoding="utf-8"?>
<sst xmlns="http://schemas.openxmlformats.org/spreadsheetml/2006/main" count="679" uniqueCount="497">
  <si>
    <t xml:space="preserve">ปีการศึกษา  </t>
  </si>
  <si>
    <t xml:space="preserve">โรงเรียน  </t>
  </si>
  <si>
    <t xml:space="preserve">ตำบล  </t>
  </si>
  <si>
    <t xml:space="preserve">อำเภอ  </t>
  </si>
  <si>
    <t xml:space="preserve">จังหวัด  </t>
  </si>
  <si>
    <t xml:space="preserve">เขตพื้นที่  </t>
  </si>
  <si>
    <t xml:space="preserve">ชั้น  </t>
  </si>
  <si>
    <t xml:space="preserve">กลุ่มสาระ  </t>
  </si>
  <si>
    <t xml:space="preserve">รหัสวิชา  </t>
  </si>
  <si>
    <t>ค12101</t>
  </si>
  <si>
    <t xml:space="preserve">วิชา  </t>
  </si>
  <si>
    <t>คณิตศาสตร์ 2</t>
  </si>
  <si>
    <t xml:space="preserve">เวลาเรียน  </t>
  </si>
  <si>
    <t xml:space="preserve">น้ำหนัก  </t>
  </si>
  <si>
    <t xml:space="preserve">ประเภทวิชา  </t>
  </si>
  <si>
    <t>พื้นฐาน</t>
  </si>
  <si>
    <t xml:space="preserve">คะแนนเก็บระหว่างภาคเรียน  </t>
  </si>
  <si>
    <t xml:space="preserve">คะแนนปลายภาค  </t>
  </si>
  <si>
    <t xml:space="preserve">เวลาเรียนไม่น้อยกว่าร้อยละ  </t>
  </si>
  <si>
    <t xml:space="preserve">ครูประจำชั้นคนที่ 1  </t>
  </si>
  <si>
    <t xml:space="preserve">ครูประจำชั้นคนที่ 2  </t>
  </si>
  <si>
    <t xml:space="preserve">หัวหน้าระดับชั้นเรียน </t>
  </si>
  <si>
    <t xml:space="preserve">หัวหน้าฝ่ายวิชาการ  </t>
  </si>
  <si>
    <t>นางจิรวนา  เสงี่ยมศักดิ์</t>
  </si>
  <si>
    <t xml:space="preserve">รองผู้อำนวยการฝ่ายวิชาการ  </t>
  </si>
  <si>
    <t xml:space="preserve">ผู้อำนวยการ  </t>
  </si>
  <si>
    <t xml:space="preserve">ตำแหน่งผู้บริหาร   </t>
  </si>
  <si>
    <t>Design byบุญธรรม  บุญลาภังค์</t>
  </si>
  <si>
    <t>ปพ.5 ประถมศึกษา รายวิชา</t>
  </si>
  <si>
    <t>นางรอง</t>
  </si>
  <si>
    <t>บุรีรัมย์</t>
  </si>
  <si>
    <t>สำนักงานเขตพื้นที่การศึกษาประถมศึกษาบุรีรัมย์ เขต 3</t>
  </si>
  <si>
    <t>คณิตศาสตร์</t>
  </si>
  <si>
    <t>คำอธิบาย</t>
  </si>
  <si>
    <t>เลข</t>
  </si>
  <si>
    <t>เลขประจำตัวนักเรียน</t>
  </si>
  <si>
    <t>ที่</t>
  </si>
  <si>
    <t>เลขประจำตัวประชาชน</t>
  </si>
  <si>
    <t>คำนำหน้า</t>
  </si>
  <si>
    <t>ชื่อ</t>
  </si>
  <si>
    <t>นามสกุล</t>
  </si>
  <si>
    <t>เพศ</t>
  </si>
  <si>
    <t>สถานะการเรียน</t>
  </si>
  <si>
    <t>วันที่ย้ายเข้า/ย้ายออก</t>
  </si>
  <si>
    <t>เด็กชาย</t>
  </si>
  <si>
    <t>กำลังศึกษา</t>
  </si>
  <si>
    <t>ย้ายออก</t>
  </si>
  <si>
    <t>เด็กหญิง</t>
  </si>
  <si>
    <t>ชื่อ - นามสกุล</t>
  </si>
  <si>
    <t xml:space="preserve">ข้อที่ </t>
  </si>
  <si>
    <t>รวมตัวชี้วัด</t>
  </si>
  <si>
    <t>ผลการประเมิน</t>
  </si>
  <si>
    <t>ตัวชี้วัด</t>
  </si>
  <si>
    <t xml:space="preserve">การประเมินผล ภาคเรียนที่ 1 </t>
  </si>
  <si>
    <t>คะแนน</t>
  </si>
  <si>
    <t>รวมคะแนน</t>
  </si>
  <si>
    <t>รวม</t>
  </si>
  <si>
    <t>ตัวชี้วัด / คะแนน</t>
  </si>
  <si>
    <t>ภาคเรียน</t>
  </si>
  <si>
    <t>เต็ม</t>
  </si>
  <si>
    <t xml:space="preserve">                                                                                                                                                                                                                                     เฉลี่ย</t>
  </si>
  <si>
    <t>ที่  2</t>
  </si>
  <si>
    <t>สรุปผลการประเมินปลายปี</t>
  </si>
  <si>
    <t>ภาคเรียน  1</t>
  </si>
  <si>
    <t>ภาคเรียน  2</t>
  </si>
  <si>
    <t>ระดับผลการประเมิน</t>
  </si>
  <si>
    <t>เฉลี่ย</t>
  </si>
  <si>
    <t xml:space="preserve"> สมุดบันทึกการพัฒนาคุณภาพผู้เรียน</t>
  </si>
  <si>
    <t>โรงเรียน</t>
  </si>
  <si>
    <t>ตำบล</t>
  </si>
  <si>
    <t>อำเภอ</t>
  </si>
  <si>
    <t>จังหวัด</t>
  </si>
  <si>
    <t>ปีการศึกษา</t>
  </si>
  <si>
    <t>ชั้น</t>
  </si>
  <si>
    <t>กลุ่มสาระ</t>
  </si>
  <si>
    <t>รหัสวิชา</t>
  </si>
  <si>
    <t>วิชา</t>
  </si>
  <si>
    <t>เวลาเรียน</t>
  </si>
  <si>
    <t>ชั่วโมง/ปี</t>
  </si>
  <si>
    <t>น้ำหนัก</t>
  </si>
  <si>
    <t>ครูผู้สอน</t>
  </si>
  <si>
    <t>ครูประจำชั้น</t>
  </si>
  <si>
    <t>การอนุมัติผลการเรียน</t>
  </si>
  <si>
    <t>จำนวนนักเรียนทั้งหมด</t>
  </si>
  <si>
    <t>สรุปผลการเรียน</t>
  </si>
  <si>
    <t>คะแนนเฉลี่ยรายวิชา</t>
  </si>
  <si>
    <t>จำนวนนักเรียนที่ได้ระดับผลการเรียน</t>
  </si>
  <si>
    <t>ร้อยละ</t>
  </si>
  <si>
    <t>สรุปผล</t>
  </si>
  <si>
    <t>สรุปผลการประเมินคุณลักษณะอันพึงประสงค์</t>
  </si>
  <si>
    <t>สรุปผลการประเมินการอ่าน คิดวิเคราะห์และเขียน</t>
  </si>
  <si>
    <t>หมายเหตุ</t>
  </si>
  <si>
    <t>ผลประเมิน</t>
  </si>
  <si>
    <t>3 : ดีเยี่ยม</t>
  </si>
  <si>
    <t>2 : ดี</t>
  </si>
  <si>
    <t>1 : ผ่าน</t>
  </si>
  <si>
    <t>0 : ไม่ผ่าน</t>
  </si>
  <si>
    <t>จำนวน</t>
  </si>
  <si>
    <t>ลงชื่อ</t>
  </si>
  <si>
    <t>รองผู้อำนวยการฝ่ายวิชาการ</t>
  </si>
  <si>
    <t xml:space="preserve">อนุมัติ  </t>
  </si>
  <si>
    <t xml:space="preserve">          ไม่อนุมัติ</t>
  </si>
  <si>
    <t>ปพ.5 (รายวิชา)</t>
  </si>
  <si>
    <t>หัวหน้าระดับชั้นเรียน</t>
  </si>
  <si>
    <t>ความเห็นผู้บริหารสถานศึกษา</t>
  </si>
  <si>
    <t xml:space="preserve">เห็นควรอนุมัติ  </t>
  </si>
  <si>
    <t xml:space="preserve">          ไม่เห็นควรอนุมัติ</t>
  </si>
  <si>
    <t xml:space="preserve">วันอนุมัติจบการศึกษา   </t>
  </si>
  <si>
    <t>เขตพื้นที่</t>
  </si>
  <si>
    <t>เพิ่มเติม</t>
  </si>
  <si>
    <t>วิทยาศาสตร์และเทคโนโลยี</t>
  </si>
  <si>
    <t>ภาษาไทย</t>
  </si>
  <si>
    <t>ภาษาต่างประเทศ</t>
  </si>
  <si>
    <t>สังคมศึกษา ศาสนา และวัฒนธรรม</t>
  </si>
  <si>
    <t>การงานอาชีพ</t>
  </si>
  <si>
    <t>สุขศึกษาและพลศึกษา</t>
  </si>
  <si>
    <t>ศิลปะ</t>
  </si>
  <si>
    <t>โครงสร้างรายวิชา</t>
  </si>
  <si>
    <t>คำอธิบายรายวิชา</t>
  </si>
  <si>
    <t>เลขที่</t>
  </si>
  <si>
    <t>การกำหนดรหัสวิชา ชั้นประถมศึกษาปีที่  1 - 6</t>
  </si>
  <si>
    <t>ชั้นประถมศึกษาปีที่  1 - 3</t>
  </si>
  <si>
    <t>ชั้นประถมศึกษาปีที่  1</t>
  </si>
  <si>
    <t>ชั้นประถมศึกษาปีที่  2</t>
  </si>
  <si>
    <t>ชั้นประถมศึกษาปีที่  3</t>
  </si>
  <si>
    <t>รายวิชาพื้นฐาน</t>
  </si>
  <si>
    <t>ชื่อวิชา</t>
  </si>
  <si>
    <t>ท11101</t>
  </si>
  <si>
    <t>ภาษาไทย 1</t>
  </si>
  <si>
    <t>ท12101</t>
  </si>
  <si>
    <t>ภาษาไทย 2</t>
  </si>
  <si>
    <t>ท13101</t>
  </si>
  <si>
    <t>ภาษาไทย 3</t>
  </si>
  <si>
    <t>ค11101</t>
  </si>
  <si>
    <t>คณิตศาสตร์ 1</t>
  </si>
  <si>
    <t>ค13101</t>
  </si>
  <si>
    <t>คณิตศาสตร์ 3</t>
  </si>
  <si>
    <t>ว11101</t>
  </si>
  <si>
    <t>วิทยาศาสตร์และเทคโนโลยี 1</t>
  </si>
  <si>
    <t>ว12101</t>
  </si>
  <si>
    <t>วิทยาศาสตร์และเทคโนโลยี 2</t>
  </si>
  <si>
    <t>ว13101</t>
  </si>
  <si>
    <t>วิทยาศาสตร์และเทคโนโลยี 3</t>
  </si>
  <si>
    <t>ส11101</t>
  </si>
  <si>
    <t>สังคมศึกษา 1</t>
  </si>
  <si>
    <t>ส12101</t>
  </si>
  <si>
    <t>สังคมศึกษา 2</t>
  </si>
  <si>
    <t>ส13101</t>
  </si>
  <si>
    <t>สังคมศึกษา 3</t>
  </si>
  <si>
    <t>ส11102</t>
  </si>
  <si>
    <t>ประวัติศาสตร์ 1</t>
  </si>
  <si>
    <t>ส12102</t>
  </si>
  <si>
    <t>ประวัติศาสตร์ 2</t>
  </si>
  <si>
    <t>ส13102</t>
  </si>
  <si>
    <t>ประวัติศาสตร์ 3</t>
  </si>
  <si>
    <t>พ11101</t>
  </si>
  <si>
    <t>สุขศึกษาและพลศึกษา 1</t>
  </si>
  <si>
    <t>พ12101</t>
  </si>
  <si>
    <t>สุขศึกษาและพลศึกษา 2</t>
  </si>
  <si>
    <t>พ13101</t>
  </si>
  <si>
    <t>สุขศึกษาและพลศึกษา 3</t>
  </si>
  <si>
    <t>ศ11101</t>
  </si>
  <si>
    <t>ศิลปะ 1</t>
  </si>
  <si>
    <t>ศ12101</t>
  </si>
  <si>
    <t>ศิลปะ 2</t>
  </si>
  <si>
    <t>ศ13101</t>
  </si>
  <si>
    <t>ศิลปะ 3</t>
  </si>
  <si>
    <t>ง11101</t>
  </si>
  <si>
    <t>การงานอาชีพ 1</t>
  </si>
  <si>
    <t>ง12101</t>
  </si>
  <si>
    <t>การงานอาชีพ 2</t>
  </si>
  <si>
    <t>ง13101</t>
  </si>
  <si>
    <t>การงานอาชีพ 3</t>
  </si>
  <si>
    <t>อ11101</t>
  </si>
  <si>
    <t>ภาษาอังกฤษ 1</t>
  </si>
  <si>
    <t>อ12101</t>
  </si>
  <si>
    <t>ภาษาอังกฤษ 2</t>
  </si>
  <si>
    <t>อ13101</t>
  </si>
  <si>
    <t>ภาษาอังกฤษ 3</t>
  </si>
  <si>
    <t>รายวิชาเพิ่มเติม</t>
  </si>
  <si>
    <t>อ11201</t>
  </si>
  <si>
    <t>ภาษาอังกฤษเพื่อการสื่อสาร 1</t>
  </si>
  <si>
    <t>อ12201</t>
  </si>
  <si>
    <t>ภาษาอังกฤษเพื่อการสื่อสาร 2</t>
  </si>
  <si>
    <t>อ13201</t>
  </si>
  <si>
    <t>ภาษาอังกฤษเพื่อการสื่อสาร 3</t>
  </si>
  <si>
    <t>อ11202</t>
  </si>
  <si>
    <t>ภาษาอังกฤษเพื่อการฟัง พูด 1</t>
  </si>
  <si>
    <t>อ12202</t>
  </si>
  <si>
    <t>ภาษาอังกฤษเพื่อการฟัง พูด 2</t>
  </si>
  <si>
    <t>อ13202</t>
  </si>
  <si>
    <t>ภาษาอังกฤษเพื่อการฟัง พูด 3</t>
  </si>
  <si>
    <t>อ11203</t>
  </si>
  <si>
    <t>ภาษาอังกฤษเพื่อการอ่าน เขียน 1</t>
  </si>
  <si>
    <t>อ12203</t>
  </si>
  <si>
    <t>ภาษาอังกฤษเพื่อการอ่าน เขียน 2</t>
  </si>
  <si>
    <t>อ13203</t>
  </si>
  <si>
    <t>ภาษาอังกฤษเพื่อการอ่าน เขียน 3</t>
  </si>
  <si>
    <t>ชั้นประถมศึกษาปีที่  4 - 6</t>
  </si>
  <si>
    <t>ชั้นประถมศึกษาปีที่  4</t>
  </si>
  <si>
    <t>ชั้นประถมศึกษาปีที่  5</t>
  </si>
  <si>
    <t>ชั้นประถมศึกษาปีที่  6</t>
  </si>
  <si>
    <t>ท14101</t>
  </si>
  <si>
    <t>ภาษาไทย 4</t>
  </si>
  <si>
    <t>ท15101</t>
  </si>
  <si>
    <t>ภาษาไทย 5</t>
  </si>
  <si>
    <t>ท16101</t>
  </si>
  <si>
    <t>ภาษาไทย 6</t>
  </si>
  <si>
    <t>ค14101</t>
  </si>
  <si>
    <t>คณิตศาสตร์ 4</t>
  </si>
  <si>
    <t>ค15101</t>
  </si>
  <si>
    <t>คณิตศาสตร์ 5</t>
  </si>
  <si>
    <t>ค16101</t>
  </si>
  <si>
    <t>คณิตศาสตร์ 6</t>
  </si>
  <si>
    <t>ว14101</t>
  </si>
  <si>
    <t>วิทยาศาสตร์และเทคโนโลยี 4</t>
  </si>
  <si>
    <t>ว15101</t>
  </si>
  <si>
    <t>วิทยาศาสตร์และเทคโนโลยี 5</t>
  </si>
  <si>
    <t>ว16101</t>
  </si>
  <si>
    <t>วิทยาศาสตร์และเทคโนโลยี 6</t>
  </si>
  <si>
    <t>ส14101</t>
  </si>
  <si>
    <t>สังคมศึกษา 4</t>
  </si>
  <si>
    <t>ส15101</t>
  </si>
  <si>
    <t>สังคมศึกษา 5</t>
  </si>
  <si>
    <t>ส16101</t>
  </si>
  <si>
    <t>สังคมศึกษา 6</t>
  </si>
  <si>
    <t>ส14102</t>
  </si>
  <si>
    <t>ประวัติศาสตร์ 4</t>
  </si>
  <si>
    <t>ส15102</t>
  </si>
  <si>
    <t>ประวัติศาสตร์ 5</t>
  </si>
  <si>
    <t>ส16102</t>
  </si>
  <si>
    <t>ประวัติศาสตร์ 6</t>
  </si>
  <si>
    <t>พ14101</t>
  </si>
  <si>
    <t>สุขศึกษาและพลศึกษา 4</t>
  </si>
  <si>
    <t>พ15101</t>
  </si>
  <si>
    <t>สุขศึกษาและพลศึกษา 5</t>
  </si>
  <si>
    <t>พ16101</t>
  </si>
  <si>
    <t>สุขศึกษาและพลศึกษา 6</t>
  </si>
  <si>
    <t>ศ14101</t>
  </si>
  <si>
    <t>ศิลปะ 4</t>
  </si>
  <si>
    <t>ศ15101</t>
  </si>
  <si>
    <t>ศิลปะ 5</t>
  </si>
  <si>
    <t>ศ16101</t>
  </si>
  <si>
    <t>ศิลปะ 6</t>
  </si>
  <si>
    <t>ง14101</t>
  </si>
  <si>
    <t>การงานอาชีพ 4</t>
  </si>
  <si>
    <t>ง15101</t>
  </si>
  <si>
    <t>การงานอาชีพ 5</t>
  </si>
  <si>
    <t>ง16101</t>
  </si>
  <si>
    <t>การงานอาชีพ 6</t>
  </si>
  <si>
    <t>อ14101</t>
  </si>
  <si>
    <t>ภาษาอังกฤษ 4</t>
  </si>
  <si>
    <t>อ15101</t>
  </si>
  <si>
    <t>ภาษาอังกฤษ 5</t>
  </si>
  <si>
    <t>อ16101</t>
  </si>
  <si>
    <t>ภาษาอังกฤษ 6</t>
  </si>
  <si>
    <t>อ14201</t>
  </si>
  <si>
    <t>ภาษาอังกฤษเพื่อการสื่อสาร 4</t>
  </si>
  <si>
    <t>อ15201</t>
  </si>
  <si>
    <t>ภาษาอังกฤษเพื่อการสื่อสาร 5</t>
  </si>
  <si>
    <t>อ16201</t>
  </si>
  <si>
    <t>ภาษาอังกฤษเพื่อการสื่อสาร 6</t>
  </si>
  <si>
    <t>กำหนดสัดส่วนคะแนนแต่ละกลุ่มสาระการเรียนรู้</t>
  </si>
  <si>
    <t>กลุ่มสาระการเรียนรู้</t>
  </si>
  <si>
    <t>สัดส่วนคะแนน (100  คะแนน)</t>
  </si>
  <si>
    <t>ตัวชี้วัดครั้งที่ 1</t>
  </si>
  <si>
    <t>ตัวชี้วัดครั้งที่ 2</t>
  </si>
  <si>
    <t>ตัวชี้วัดครั้งที่ 3</t>
  </si>
  <si>
    <t>ตัวชี้วัดครั้งที่ 4</t>
  </si>
  <si>
    <t xml:space="preserve">                               กลุ่มที่  1</t>
  </si>
  <si>
    <t>สังคมศึกษา  ศาสนา  และวัฒนธรรม</t>
  </si>
  <si>
    <t>ประวัติศาสตร์</t>
  </si>
  <si>
    <t>ภาษาอังกฤษ</t>
  </si>
  <si>
    <t>รายวิชาเพิ่มเติม (ภาษาอังกฤษเพื่อการสื่อสาร)</t>
  </si>
  <si>
    <t>รายวิชาเพิ่มเติม ภาษาอังกฤษเพื่อการฟัง การพูด</t>
  </si>
  <si>
    <t>รายวิชาเพิ่มเติม ภาษาอังกฤษเพื่อการอ่าน การเขียน</t>
  </si>
  <si>
    <t xml:space="preserve">                               กลุ่มที่  2</t>
  </si>
  <si>
    <t>ผู้ส่ง</t>
  </si>
  <si>
    <t>ผู้ตรวจ</t>
  </si>
  <si>
    <t>เกณฑ์การตัดสินระดับผลการเรียน</t>
  </si>
  <si>
    <t>ระดับผลการเรียน</t>
  </si>
  <si>
    <t>ช่วงคะแนน</t>
  </si>
  <si>
    <t>80 - 100</t>
  </si>
  <si>
    <t>60 - 64</t>
  </si>
  <si>
    <t>75 - 79</t>
  </si>
  <si>
    <t>55 - 59</t>
  </si>
  <si>
    <t>70 - 74</t>
  </si>
  <si>
    <t>50 - 54</t>
  </si>
  <si>
    <t>65 - 69</t>
  </si>
  <si>
    <t>0 - 49</t>
  </si>
  <si>
    <t xml:space="preserve">การประเมินผล ภาคเรียนที่ 2 </t>
  </si>
  <si>
    <t>ข้อที่</t>
  </si>
  <si>
    <t xml:space="preserve">คะแนนเฉลี่ย </t>
  </si>
  <si>
    <t>สรุปผลการประเมิน</t>
  </si>
  <si>
    <t>เริ่มต้น</t>
  </si>
  <si>
    <t>จนถึง</t>
  </si>
  <si>
    <t>ดีเยี่ยม</t>
  </si>
  <si>
    <t>ดี</t>
  </si>
  <si>
    <t>ผ่าน</t>
  </si>
  <si>
    <t>ไม่ผ่าน</t>
  </si>
  <si>
    <t>กรอกคะแนนเพื่อใช้ในการประเมิน</t>
  </si>
  <si>
    <t>เฉพาะในช่อง เริ่มต้น กับ จนถึง เท่านั้น</t>
  </si>
  <si>
    <t>รายวิชา</t>
  </si>
  <si>
    <t>ชื่อวันย่อ</t>
  </si>
  <si>
    <t>ชื่อวันเต็ม</t>
  </si>
  <si>
    <t>เวลาเรียนย่อ</t>
  </si>
  <si>
    <t>เวลาเรียนเต็ม</t>
  </si>
  <si>
    <t>ระดับมาตรฐาน</t>
  </si>
  <si>
    <t>มาตรฐาน</t>
  </si>
  <si>
    <t>เมนู</t>
  </si>
  <si>
    <t>ไปยังเซลล์</t>
  </si>
  <si>
    <t>หน้า</t>
  </si>
  <si>
    <t>ชาย</t>
  </si>
  <si>
    <t>จ</t>
  </si>
  <si>
    <t>จันทร์</t>
  </si>
  <si>
    <t>/</t>
  </si>
  <si>
    <t>มาเรียน</t>
  </si>
  <si>
    <t>ตั้งค่า ปพ.5</t>
  </si>
  <si>
    <t>ตั้งค่าปพ5!I3</t>
  </si>
  <si>
    <t>หญิง</t>
  </si>
  <si>
    <t>อ</t>
  </si>
  <si>
    <t>อังคาร</t>
  </si>
  <si>
    <t>ป</t>
  </si>
  <si>
    <t>ป่วย</t>
  </si>
  <si>
    <t>ย้ายเข้า</t>
  </si>
  <si>
    <t>รายชื่อนักเรียน</t>
  </si>
  <si>
    <t>รายชื่อนักเรียน!B2</t>
  </si>
  <si>
    <t>นาย</t>
  </si>
  <si>
    <t>พ</t>
  </si>
  <si>
    <t>พุธ</t>
  </si>
  <si>
    <t>ล</t>
  </si>
  <si>
    <t>ลา</t>
  </si>
  <si>
    <t>ตั้งค่าเดือน</t>
  </si>
  <si>
    <t>ตั้งค่าเดือน!D2</t>
  </si>
  <si>
    <t>นางสาว</t>
  </si>
  <si>
    <t>พฤ</t>
  </si>
  <si>
    <t>พฤหัสบดี</t>
  </si>
  <si>
    <t>ข</t>
  </si>
  <si>
    <t>ขาด</t>
  </si>
  <si>
    <t>ตั้งค่าประเมิน</t>
  </si>
  <si>
    <t>ตั้งค่าประเมิน!B2</t>
  </si>
  <si>
    <t>นาง</t>
  </si>
  <si>
    <t>ศ</t>
  </si>
  <si>
    <t>ศุกร์</t>
  </si>
  <si>
    <t>ลงเวลาเรียนเดือน กรกฏาคม</t>
  </si>
  <si>
    <t>ก.ค.!D3</t>
  </si>
  <si>
    <t>สามเณร</t>
  </si>
  <si>
    <t>ส</t>
  </si>
  <si>
    <t>เสาร์</t>
  </si>
  <si>
    <t>ลงเวลาเรียนเดือน สิงหาคม</t>
  </si>
  <si>
    <t>ส.ค.!D3</t>
  </si>
  <si>
    <t>อา</t>
  </si>
  <si>
    <t>อาทิตย์</t>
  </si>
  <si>
    <t>ลงเวลาเรียนเดือน กันยายน</t>
  </si>
  <si>
    <t>ก.ย.!D3</t>
  </si>
  <si>
    <t>ลงเวลาเรียนเดือน ตุลาคม</t>
  </si>
  <si>
    <t>ต.ค.!D3</t>
  </si>
  <si>
    <t>ลงเวลาเรียนเดือน พฤศจิกายน</t>
  </si>
  <si>
    <t>พ.ย.!D3</t>
  </si>
  <si>
    <t>ลงเวลาเรียนเดือน ธันวาคม</t>
  </si>
  <si>
    <t>ธ.ค.!D3</t>
  </si>
  <si>
    <t>ลงเวลาเรียนเดือน มกราคม</t>
  </si>
  <si>
    <t>ม.ค.!D3</t>
  </si>
  <si>
    <t>ลงเวลาเรียนเดือน กุมภาพันธ์</t>
  </si>
  <si>
    <t>ก.พ.!D3</t>
  </si>
  <si>
    <t>ลงเวลาเรียนเดือน มีนาคม</t>
  </si>
  <si>
    <t>มี.ค.!D3</t>
  </si>
  <si>
    <t>ลงเวลาเรียนเดือน เมษายน</t>
  </si>
  <si>
    <t>เม.ย.!D3</t>
  </si>
  <si>
    <t>สรุปเวลาเรียน</t>
  </si>
  <si>
    <t>สรุปเวลาเรียน!X2</t>
  </si>
  <si>
    <t>ประเมินตัวชี้วัด</t>
  </si>
  <si>
    <t>ประเมินตัวชี้วัด!E2</t>
  </si>
  <si>
    <t>คะแนนตลอดปีการศึกษา</t>
  </si>
  <si>
    <t>คะแนนตลอดปีการศึกษา!D6</t>
  </si>
  <si>
    <t>ประเมินคุณลักษณะอันพึงประสงค์</t>
  </si>
  <si>
    <t>ประเมินคุณลักษณะ!E5</t>
  </si>
  <si>
    <t>ประเมินอ่านคิดเขียน</t>
  </si>
  <si>
    <t>ประเมินอ่านคิดเขียน!D6</t>
  </si>
  <si>
    <t>พิมพ์ปก ปพ.5</t>
  </si>
  <si>
    <t>พิมพ์ปกปพ.5!A1</t>
  </si>
  <si>
    <t>พิมพ์รายชื่อนักเรียน</t>
  </si>
  <si>
    <t>พิมพ์รายชื่อนักเรียน!K3</t>
  </si>
  <si>
    <t>พิมพ์เวลาเรียน</t>
  </si>
  <si>
    <t>พิมพ์เวลาเรียน!B2</t>
  </si>
  <si>
    <t>พิมพ์สรุปเวลาเรียน</t>
  </si>
  <si>
    <t>พิมพ์สรุปเวลาเรียน!U2</t>
  </si>
  <si>
    <t>พิมพ์ประเมินตัวชี้วัด</t>
  </si>
  <si>
    <t>พิมพ์ประเมินตัวชี้วัด!B2</t>
  </si>
  <si>
    <t>พิมพ์คะแนนตลอดปีการศึกษา</t>
  </si>
  <si>
    <t>พิมพ์คะแนนตลอดปีการศึกษา!AD2</t>
  </si>
  <si>
    <t>พิมพ์คุณลักษณะอันพึงประสงค์</t>
  </si>
  <si>
    <t>พิมพ์คุณลักษณะอันพึงประสงค์!A1</t>
  </si>
  <si>
    <t>พิมพ์ประเมินคุณลักษณะฯ</t>
  </si>
  <si>
    <t>พิมพ์ประเมินคุณลักษณะ!B2</t>
  </si>
  <si>
    <t>พิมพ์ประเมิน อ่าน คิด เขียน</t>
  </si>
  <si>
    <t>พิมพ์อ่านคิดเขียน!B2</t>
  </si>
  <si>
    <t>พิมพ์สรุปผลพัฒนาผู้เรียน</t>
  </si>
  <si>
    <t>พิมพ์สรุปผลพัฒนาผู้เรียน!AG2</t>
  </si>
  <si>
    <t>พิมพ์ปกหลัง</t>
  </si>
  <si>
    <t>พิมพ์ปกหลัง!A1</t>
  </si>
  <si>
    <t>แขวนลอย</t>
  </si>
  <si>
    <t>นายพิสิษฐ์  เจริญพันธ์</t>
  </si>
  <si>
    <t>คะแนนรวม</t>
  </si>
  <si>
    <t>คะแนนเฉลี่ย(ซ่อน)</t>
  </si>
  <si>
    <t>คะแนนเฉลี่ย</t>
  </si>
  <si>
    <t>คิดเป็นร้อยละ(ซ่อน)</t>
  </si>
  <si>
    <t>คิดเป็นร้อยละ</t>
  </si>
  <si>
    <t>ระดับคุณภาพ</t>
  </si>
  <si>
    <t>รายการ</t>
  </si>
  <si>
    <t>คะแนนเต็ม</t>
  </si>
  <si>
    <t>ให้ปริ้นจากโครงสร้างรายวิชา แล้วแทรกในเล่ม</t>
  </si>
  <si>
    <t>ให้ปริ้นจากคำอธิบายรายวิชา แล้วแทรกในเล่ม</t>
  </si>
  <si>
    <t>1. รักชาติ ศาสน์ กษัตริย์</t>
  </si>
  <si>
    <t>2. ซื่อสัตย์สุจริต</t>
  </si>
  <si>
    <t>3. มีวินัย</t>
  </si>
  <si>
    <t>4. ใฝ่เรียนรู้</t>
  </si>
  <si>
    <t>5. อยู่อย่างพอเพียง</t>
  </si>
  <si>
    <t>6. มุ่งมั่นในการทำงาน</t>
  </si>
  <si>
    <t>7. รักความเป็นไทย</t>
  </si>
  <si>
    <t>8. มีจิตสาธารณะ</t>
  </si>
  <si>
    <t>รายการ การอ่าน คิดวิเคราะห์ และเขียน</t>
  </si>
  <si>
    <t>เกณฑ์การอ่าน คิดวิเคราะห์ และเขียน</t>
  </si>
  <si>
    <t>คะแนนรวมครั้งที่ 1</t>
  </si>
  <si>
    <t>คะแนนชิ้นงานที่ 1</t>
  </si>
  <si>
    <t>คะแนนรวมครั้งที่ 2</t>
  </si>
  <si>
    <t>คะแนนชิ้นงานที่ 2</t>
  </si>
  <si>
    <t>รวมคะแนนระหว่างภาคเรียนที่ 1</t>
  </si>
  <si>
    <t>รวมคะแนนชิ้นงาน</t>
  </si>
  <si>
    <t>คะแนนสอบกลางปี</t>
  </si>
  <si>
    <t>คะแนนรวมครั้งที่ 3</t>
  </si>
  <si>
    <t>คะแนนรวมครั้งที่ 4</t>
  </si>
  <si>
    <t>รวมคะแนนระหว่างภาคเรียนที่ 2</t>
  </si>
  <si>
    <t>คะแนนสอบปลายปี</t>
  </si>
  <si>
    <t>รวมคะแนน ภาคเรียนที่ 1</t>
  </si>
  <si>
    <t>คะแนนสอบปลาปี</t>
  </si>
  <si>
    <t>รวมคะแนน ภาคเรียนที่ 2</t>
  </si>
  <si>
    <t>คะแนนชิ้นงานที่ 3</t>
  </si>
  <si>
    <t>คะแนนจากการประเมินตัวชี้วัดปลายทาง/ผลการเรียนรู้ ครั้งที่ 1</t>
  </si>
  <si>
    <t>คะแนนจากการประเมินตัวชี้วัดปลายทาง/ผลการเรียนรู้ ครั้งที่ 2</t>
  </si>
  <si>
    <t>คะแนนจากการประเมินตัวชี้วัดปลายทาง/ผลการเรียนรู้ ครั้งที่ 3</t>
  </si>
  <si>
    <t>คะแนนจากการประเมินตัวชี้วัดปลายทาง/ผลการเรียนรู้ ครั้งที่ 4</t>
  </si>
  <si>
    <t>ตัวชี้วัด/ผลการเรียนรู้</t>
  </si>
  <si>
    <t>แบบประเมินตัวชี้ปลายทาง/ผลการเรียนรู้</t>
  </si>
  <si>
    <t>ผ</t>
  </si>
  <si>
    <t>มผ</t>
  </si>
  <si>
    <t>รวมตัวชี้วัด/ผลการเรียนรู้ที่ผ่าน</t>
  </si>
  <si>
    <t xml:space="preserve"> ข้อที่           เลขที่</t>
  </si>
  <si>
    <t>ประเภทวิชา</t>
  </si>
  <si>
    <t>นายจตุพร  ทองพระพักตร์</t>
  </si>
  <si>
    <t>การป้องกันการทุจริต 1</t>
  </si>
  <si>
    <t>การป้องกันการทุจริต 2</t>
  </si>
  <si>
    <t>การป้องกันการทุจริต 3</t>
  </si>
  <si>
    <t>การป้องกันการทุจริต 4</t>
  </si>
  <si>
    <t>การป้องกันการทุจริต 5</t>
  </si>
  <si>
    <t>การป้องกันการทุจริต 6</t>
  </si>
  <si>
    <t>วิทยาศาสตร์พลังสิบ 1</t>
  </si>
  <si>
    <t>วิทยาศาสตร์พลังสิบ 2</t>
  </si>
  <si>
    <t>ว14201</t>
  </si>
  <si>
    <t>ว15201</t>
  </si>
  <si>
    <t>ว16201</t>
  </si>
  <si>
    <t>โครงงานวิทยาศาสตร์พลังสิบ 3</t>
  </si>
  <si>
    <t>วัดผลกลางปีภาคเรียนที่1</t>
  </si>
  <si>
    <t>วัดผลปลายปีภาคเรียนที่ 2</t>
  </si>
  <si>
    <t>ชิ้นงานที่ 1</t>
  </si>
  <si>
    <t>ชิ้นงานที่ 2</t>
  </si>
  <si>
    <t>ชิ้นงานที่ 3</t>
  </si>
  <si>
    <t>(…..................................................)</t>
  </si>
  <si>
    <t xml:space="preserve">        (…..........................................................)</t>
  </si>
  <si>
    <t>บันทึกการส่งครั้งที่ 1</t>
  </si>
  <si>
    <t>บันทึกการส่งครั้งที่ 2</t>
  </si>
  <si>
    <t>(…......................................................................................)</t>
  </si>
  <si>
    <t>ส14201</t>
  </si>
  <si>
    <t>ส15201</t>
  </si>
  <si>
    <t>ส16201</t>
  </si>
  <si>
    <t>ส11201</t>
  </si>
  <si>
    <t>ส12201</t>
  </si>
  <si>
    <t>ส13201</t>
  </si>
  <si>
    <t xml:space="preserve">ครูผู้สอน คนที่ 2 </t>
  </si>
  <si>
    <t xml:space="preserve">ครูผู้สอน  คนที่ 3 </t>
  </si>
  <si>
    <t xml:space="preserve"> ครูผู้สอน คนที่ 1  </t>
  </si>
  <si>
    <t xml:space="preserve">ผลการประเมินการอ่าน คิดวิเคราะห์และเขียน </t>
  </si>
  <si>
    <t>ผลการประเมินการอ่าน คิดวิเคราะห์ และเขียน</t>
  </si>
  <si>
    <t>คุณลักษณะอันพึงประสงค์  (ให้ปริ้นจากไฟล์คุณลักษณะอันพึงประสงค์มาแทรก)</t>
  </si>
  <si>
    <t>รายวิชาเพิ่มเติม  การป้องกันการทุจริต</t>
  </si>
  <si>
    <t>รายวิชาเพิ่มเติม วิทยาศาสตร์พลังสิบ</t>
  </si>
  <si>
    <t>รายการคุณลักษณะอันพึงประสงค์</t>
  </si>
  <si>
    <t>เกณฑ์ในการประเมินคุณลักษณะฯ</t>
  </si>
  <si>
    <t>1. สามารถอ่านเพื่อหาข้อมูลสารสนเทศจากสื่อประเภทต่าง ๆ</t>
  </si>
  <si>
    <t>2. สามารถจับประเด็นสำคัญ เป็นเหตุเป็นผลจากเรื่องที่อ่าน</t>
  </si>
  <si>
    <t>3. สามารถเชื่อมโยงความสัมพันธ์ของเรื่องราวเหตุการณ์</t>
  </si>
  <si>
    <t>4. สามารถแสดงความคิดเห็นต่อเรื่องที่อ่าน</t>
  </si>
  <si>
    <t>5. สามารถถ่ายทอดความเข้าใจ ความคิดเห็นโดยการเขียน</t>
  </si>
  <si>
    <t xml:space="preserve">ประถมศึกษาปีที่ </t>
  </si>
  <si>
    <t>อนุบาลนางรอง(สังขกฤษณ์อนุสรณ์)</t>
  </si>
  <si>
    <t>ผู้อำนวยการโรงเรียนอนุบาลนางรอง(สังขกฤษณ์อนุสรณ์)</t>
  </si>
  <si>
    <t>31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</si>
</sst>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7" formatCode="#\-####\-#####\-##\-#"/>
    <numFmt numFmtId="188" formatCode="d\ mmmm\ yyyy"/>
    <numFmt numFmtId="189" formatCode="0.0"/>
    <numFmt numFmtId="190" formatCode="[$-1000000]0\ 0000\ 00000\ 00\ 0"/>
  </numFmts>
  <fonts count="50" x14ac:knownFonts="1">
    <font>
      <sz val="11"/>
      <color theme="1"/>
      <name val="Tahoma"/>
      <family val="2"/>
      <charset val="222"/>
      <scheme val="minor"/>
    </font>
    <font>
      <b/>
      <sz val="20"/>
      <color theme="0"/>
      <name val="TH SarabunPSK"/>
      <family val="2"/>
    </font>
    <font>
      <b/>
      <sz val="16"/>
      <color theme="1"/>
      <name val="TH SarabunPSK"/>
      <family val="2"/>
    </font>
    <font>
      <u/>
      <sz val="11"/>
      <color theme="10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rgb="FFC00000"/>
      <name val="TH SarabunPSK"/>
      <family val="2"/>
    </font>
    <font>
      <b/>
      <sz val="14"/>
      <name val="TH SarabunPSK"/>
      <family val="2"/>
    </font>
    <font>
      <sz val="14"/>
      <color theme="1" tint="0.34998626667073579"/>
      <name val="TH SarabunPSK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b/>
      <sz val="14"/>
      <color theme="0"/>
      <name val="TH SarabunPSK"/>
      <family val="2"/>
    </font>
    <font>
      <b/>
      <sz val="10"/>
      <color theme="1"/>
      <name val="TH SarabunPSK"/>
      <family val="2"/>
    </font>
    <font>
      <b/>
      <sz val="16"/>
      <color rgb="FFFFFF00"/>
      <name val="TH SarabunPSK"/>
      <family val="2"/>
    </font>
    <font>
      <b/>
      <sz val="18"/>
      <color rgb="FFFFFF00"/>
      <name val="TH SarabunPSK"/>
      <family val="2"/>
    </font>
    <font>
      <sz val="14"/>
      <color indexed="10"/>
      <name val="TH SarabunPSK"/>
      <family val="2"/>
    </font>
    <font>
      <sz val="14"/>
      <color indexed="14"/>
      <name val="TH SarabunPSK"/>
      <family val="2"/>
    </font>
    <font>
      <b/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4"/>
      <color theme="1" tint="4.9989318521683403E-2"/>
      <name val="TH SarabunPSK"/>
      <family val="2"/>
    </font>
    <font>
      <b/>
      <sz val="13"/>
      <color theme="1"/>
      <name val="TH SarabunPSK"/>
      <family val="2"/>
    </font>
    <font>
      <b/>
      <sz val="14"/>
      <color theme="1" tint="4.9989318521683403E-2"/>
      <name val="TH SarabunPSK"/>
      <family val="2"/>
    </font>
    <font>
      <b/>
      <sz val="12"/>
      <color rgb="FFFF0000"/>
      <name val="TH SarabunPSK"/>
      <family val="2"/>
    </font>
    <font>
      <sz val="16"/>
      <color theme="1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4"/>
      <color rgb="FF000000"/>
      <name val="TH SarabunPSK"/>
      <family val="2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0"/>
      <color theme="1"/>
      <name val="TH SarabunPSK"/>
      <family val="2"/>
    </font>
    <font>
      <sz val="9"/>
      <color theme="1"/>
      <name val="TH SarabunPSK"/>
      <family val="2"/>
    </font>
    <font>
      <b/>
      <sz val="16"/>
      <color rgb="FF000000"/>
      <name val="TH SarabunPSK"/>
      <family val="2"/>
    </font>
    <font>
      <b/>
      <sz val="12"/>
      <color rgb="FF000000"/>
      <name val="TH SarabunPSK"/>
      <family val="2"/>
    </font>
    <font>
      <sz val="14"/>
      <color rgb="FF000000"/>
      <name val="TH SarabunPSK"/>
      <family val="2"/>
    </font>
    <font>
      <b/>
      <sz val="16"/>
      <name val="TH SarabunPSK"/>
      <family val="2"/>
    </font>
    <font>
      <sz val="8"/>
      <name val="Tahoma"/>
      <family val="2"/>
      <charset val="222"/>
      <scheme val="minor"/>
    </font>
    <font>
      <b/>
      <sz val="16"/>
      <color theme="3" tint="-0.249977111117893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b/>
      <sz val="12"/>
      <name val="TH SarabunPSK"/>
      <family val="2"/>
    </font>
    <font>
      <b/>
      <sz val="12"/>
      <color theme="1"/>
      <name val="TH SarabunPSK"/>
      <family val="2"/>
    </font>
    <font>
      <b/>
      <sz val="16"/>
      <color theme="0"/>
      <name val="TH SarabunPSK"/>
      <family val="2"/>
    </font>
    <font>
      <sz val="16"/>
      <name val="TH SarabunPSK"/>
      <family val="2"/>
    </font>
    <font>
      <b/>
      <sz val="24"/>
      <color theme="1"/>
      <name val="TH SarabunPSK"/>
      <family val="2"/>
    </font>
    <font>
      <sz val="20"/>
      <color theme="1"/>
      <name val="Tahoma"/>
      <family val="2"/>
      <scheme val="minor"/>
    </font>
    <font>
      <sz val="22"/>
      <color theme="1"/>
      <name val="Tahoma"/>
      <family val="2"/>
      <scheme val="minor"/>
    </font>
    <font>
      <sz val="8"/>
      <name val="TH SarabunPSK"/>
      <family val="2"/>
    </font>
    <font>
      <b/>
      <sz val="10"/>
      <name val="TH SarabunPSK"/>
      <family val="2"/>
    </font>
    <font>
      <b/>
      <sz val="9"/>
      <color theme="1"/>
      <name val="TH SarabunPSK"/>
      <family val="2"/>
    </font>
    <font>
      <sz val="12"/>
      <color rgb="FF000000"/>
      <name val="TH SarabunPSK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5B5B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DE9B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27">
    <xf numFmtId="0" fontId="0" fillId="0" borderId="0" xfId="0"/>
    <xf numFmtId="0" fontId="4" fillId="3" borderId="0" xfId="0" applyFont="1" applyFill="1"/>
    <xf numFmtId="0" fontId="4" fillId="4" borderId="0" xfId="0" applyFont="1" applyFill="1"/>
    <xf numFmtId="0" fontId="4" fillId="5" borderId="0" xfId="0" applyFont="1" applyFill="1"/>
    <xf numFmtId="0" fontId="8" fillId="3" borderId="0" xfId="0" applyFont="1" applyFill="1"/>
    <xf numFmtId="0" fontId="4" fillId="8" borderId="0" xfId="0" applyFont="1" applyFill="1"/>
    <xf numFmtId="0" fontId="7" fillId="0" borderId="12" xfId="0" applyFont="1" applyBorder="1" applyAlignment="1">
      <alignment horizontal="center" vertical="center"/>
    </xf>
    <xf numFmtId="0" fontId="5" fillId="10" borderId="12" xfId="0" applyFont="1" applyFill="1" applyBorder="1" applyAlignment="1">
      <alignment horizontal="center" vertical="center"/>
    </xf>
    <xf numFmtId="0" fontId="4" fillId="11" borderId="0" xfId="0" applyFont="1" applyFill="1"/>
    <xf numFmtId="0" fontId="3" fillId="11" borderId="0" xfId="1" applyFill="1"/>
    <xf numFmtId="0" fontId="4" fillId="3" borderId="0" xfId="0" applyFont="1" applyFill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4" fillId="12" borderId="0" xfId="0" applyFont="1" applyFill="1"/>
    <xf numFmtId="0" fontId="5" fillId="13" borderId="12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10" fillId="13" borderId="0" xfId="0" applyFont="1" applyFill="1"/>
    <xf numFmtId="0" fontId="10" fillId="13" borderId="0" xfId="0" applyFont="1" applyFill="1" applyAlignment="1">
      <alignment vertical="center"/>
    </xf>
    <xf numFmtId="0" fontId="15" fillId="13" borderId="0" xfId="0" applyFont="1" applyFill="1" applyAlignment="1">
      <alignment horizontal="center"/>
    </xf>
    <xf numFmtId="0" fontId="16" fillId="13" borderId="0" xfId="0" applyFont="1" applyFill="1"/>
    <xf numFmtId="0" fontId="10" fillId="0" borderId="0" xfId="0" applyFont="1" applyAlignment="1">
      <alignment horizontal="center"/>
    </xf>
    <xf numFmtId="0" fontId="10" fillId="20" borderId="12" xfId="0" applyFont="1" applyFill="1" applyBorder="1" applyAlignment="1">
      <alignment horizontal="center" vertical="center"/>
    </xf>
    <xf numFmtId="0" fontId="10" fillId="20" borderId="11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/>
    </xf>
    <xf numFmtId="0" fontId="7" fillId="22" borderId="12" xfId="0" applyFont="1" applyFill="1" applyBorder="1" applyAlignment="1">
      <alignment horizontal="center" vertical="center"/>
    </xf>
    <xf numFmtId="0" fontId="7" fillId="22" borderId="13" xfId="0" applyFont="1" applyFill="1" applyBorder="1" applyAlignment="1">
      <alignment horizontal="center" vertical="center"/>
    </xf>
    <xf numFmtId="2" fontId="7" fillId="6" borderId="12" xfId="0" applyNumberFormat="1" applyFont="1" applyFill="1" applyBorder="1" applyAlignment="1">
      <alignment horizontal="center" vertical="center"/>
    </xf>
    <xf numFmtId="0" fontId="7" fillId="19" borderId="10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2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89" fontId="4" fillId="0" borderId="24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9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24" xfId="0" applyFont="1" applyBorder="1" applyAlignment="1">
      <alignment vertical="center"/>
    </xf>
    <xf numFmtId="0" fontId="4" fillId="2" borderId="0" xfId="0" applyFont="1" applyFill="1"/>
    <xf numFmtId="0" fontId="4" fillId="13" borderId="0" xfId="0" applyFont="1" applyFill="1"/>
    <xf numFmtId="0" fontId="5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indent="1"/>
    </xf>
    <xf numFmtId="0" fontId="4" fillId="2" borderId="1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shrinkToFit="1"/>
    </xf>
    <xf numFmtId="190" fontId="4" fillId="2" borderId="11" xfId="0" applyNumberFormat="1" applyFont="1" applyFill="1" applyBorder="1" applyAlignment="1">
      <alignment horizontal="center" vertical="center" shrinkToFit="1"/>
    </xf>
    <xf numFmtId="0" fontId="5" fillId="25" borderId="27" xfId="0" applyFont="1" applyFill="1" applyBorder="1" applyAlignment="1">
      <alignment horizontal="center" vertical="center" wrapText="1"/>
    </xf>
    <xf numFmtId="0" fontId="5" fillId="25" borderId="28" xfId="0" applyFont="1" applyFill="1" applyBorder="1" applyAlignment="1">
      <alignment horizontal="center" vertical="center" wrapText="1"/>
    </xf>
    <xf numFmtId="0" fontId="5" fillId="25" borderId="29" xfId="0" applyFont="1" applyFill="1" applyBorder="1" applyAlignment="1">
      <alignment horizontal="center" vertical="center" wrapText="1"/>
    </xf>
    <xf numFmtId="0" fontId="10" fillId="25" borderId="12" xfId="0" applyFont="1" applyFill="1" applyBorder="1" applyAlignment="1">
      <alignment horizontal="center" vertical="center"/>
    </xf>
    <xf numFmtId="0" fontId="10" fillId="25" borderId="11" xfId="0" applyFont="1" applyFill="1" applyBorder="1" applyAlignment="1">
      <alignment horizontal="center" vertical="center"/>
    </xf>
    <xf numFmtId="0" fontId="7" fillId="25" borderId="12" xfId="0" applyFont="1" applyFill="1" applyBorder="1" applyAlignment="1">
      <alignment horizontal="center" vertical="center"/>
    </xf>
    <xf numFmtId="0" fontId="10" fillId="26" borderId="21" xfId="0" applyFont="1" applyFill="1" applyBorder="1" applyAlignment="1">
      <alignment horizontal="center" vertical="center"/>
    </xf>
    <xf numFmtId="0" fontId="10" fillId="27" borderId="11" xfId="0" applyFont="1" applyFill="1" applyBorder="1" applyAlignment="1">
      <alignment horizontal="left" vertical="center"/>
    </xf>
    <xf numFmtId="0" fontId="10" fillId="6" borderId="12" xfId="0" applyFont="1" applyFill="1" applyBorder="1" applyAlignment="1">
      <alignment horizontal="center" vertical="center"/>
    </xf>
    <xf numFmtId="0" fontId="7" fillId="23" borderId="12" xfId="0" applyFont="1" applyFill="1" applyBorder="1" applyAlignment="1">
      <alignment horizontal="center" vertical="center"/>
    </xf>
    <xf numFmtId="0" fontId="10" fillId="23" borderId="12" xfId="0" applyFont="1" applyFill="1" applyBorder="1" applyAlignment="1">
      <alignment horizontal="center" vertical="center"/>
    </xf>
    <xf numFmtId="0" fontId="10" fillId="27" borderId="12" xfId="0" applyFont="1" applyFill="1" applyBorder="1" applyAlignment="1">
      <alignment horizontal="left" vertical="center"/>
    </xf>
    <xf numFmtId="0" fontId="10" fillId="24" borderId="12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7" fillId="0" borderId="12" xfId="0" applyFont="1" applyBorder="1" applyAlignment="1">
      <alignment vertical="center"/>
    </xf>
    <xf numFmtId="0" fontId="29" fillId="0" borderId="12" xfId="0" applyFont="1" applyBorder="1" applyAlignment="1">
      <alignment vertical="center"/>
    </xf>
    <xf numFmtId="0" fontId="30" fillId="0" borderId="12" xfId="0" applyFont="1" applyBorder="1" applyAlignment="1">
      <alignment vertical="center"/>
    </xf>
    <xf numFmtId="0" fontId="26" fillId="0" borderId="12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left" vertical="center" wrapText="1"/>
    </xf>
    <xf numFmtId="0" fontId="26" fillId="0" borderId="12" xfId="0" applyFont="1" applyBorder="1" applyAlignment="1">
      <alignment horizontal="center" vertical="center"/>
    </xf>
    <xf numFmtId="0" fontId="33" fillId="0" borderId="12" xfId="0" applyFont="1" applyBorder="1" applyAlignment="1">
      <alignment horizontal="left" vertical="center"/>
    </xf>
    <xf numFmtId="0" fontId="33" fillId="0" borderId="12" xfId="0" applyFont="1" applyBorder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28" fillId="30" borderId="12" xfId="0" applyFont="1" applyFill="1" applyBorder="1" applyAlignment="1">
      <alignment horizontal="center" vertical="center"/>
    </xf>
    <xf numFmtId="0" fontId="28" fillId="28" borderId="12" xfId="0" applyFont="1" applyFill="1" applyBorder="1" applyAlignment="1">
      <alignment horizontal="center" vertical="center"/>
    </xf>
    <xf numFmtId="0" fontId="29" fillId="25" borderId="12" xfId="0" applyFont="1" applyFill="1" applyBorder="1" applyAlignment="1">
      <alignment horizontal="center" vertical="center"/>
    </xf>
    <xf numFmtId="0" fontId="29" fillId="2" borderId="12" xfId="0" applyFont="1" applyFill="1" applyBorder="1" applyAlignment="1">
      <alignment horizontal="center" vertical="center"/>
    </xf>
    <xf numFmtId="0" fontId="29" fillId="3" borderId="0" xfId="0" applyFont="1" applyFill="1"/>
    <xf numFmtId="0" fontId="29" fillId="0" borderId="0" xfId="0" applyFont="1" applyAlignment="1">
      <alignment vertical="center"/>
    </xf>
    <xf numFmtId="0" fontId="4" fillId="0" borderId="33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4" fillId="0" borderId="15" xfId="0" applyFont="1" applyBorder="1" applyAlignment="1">
      <alignment horizontal="right" vertical="center"/>
    </xf>
    <xf numFmtId="0" fontId="4" fillId="0" borderId="26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22" xfId="0" applyFont="1" applyBorder="1"/>
    <xf numFmtId="0" fontId="4" fillId="0" borderId="23" xfId="0" applyFont="1" applyBorder="1"/>
    <xf numFmtId="0" fontId="4" fillId="3" borderId="0" xfId="0" applyFont="1" applyFill="1" applyAlignment="1">
      <alignment horizontal="center" vertical="center" shrinkToFit="1"/>
    </xf>
    <xf numFmtId="0" fontId="4" fillId="0" borderId="35" xfId="0" applyFont="1" applyBorder="1" applyAlignment="1">
      <alignment horizontal="left" vertical="center" indent="1"/>
    </xf>
    <xf numFmtId="0" fontId="2" fillId="12" borderId="12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center"/>
    </xf>
    <xf numFmtId="2" fontId="36" fillId="0" borderId="12" xfId="0" applyNumberFormat="1" applyFont="1" applyBorder="1" applyAlignment="1">
      <alignment horizontal="center" vertical="center"/>
    </xf>
    <xf numFmtId="0" fontId="37" fillId="12" borderId="12" xfId="0" applyFont="1" applyFill="1" applyBorder="1" applyAlignment="1">
      <alignment horizontal="center" vertical="center"/>
    </xf>
    <xf numFmtId="0" fontId="0" fillId="31" borderId="0" xfId="0" applyFill="1"/>
    <xf numFmtId="0" fontId="7" fillId="25" borderId="12" xfId="0" applyFont="1" applyFill="1" applyBorder="1" applyAlignment="1">
      <alignment horizontal="right" vertical="center"/>
    </xf>
    <xf numFmtId="0" fontId="5" fillId="38" borderId="0" xfId="0" applyFont="1" applyFill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9" fontId="4" fillId="0" borderId="0" xfId="0" quotePrefix="1" applyNumberFormat="1" applyFont="1" applyAlignment="1">
      <alignment horizontal="center" vertical="center"/>
    </xf>
    <xf numFmtId="0" fontId="23" fillId="3" borderId="0" xfId="0" applyFont="1" applyFill="1" applyAlignment="1">
      <alignment horizontal="center" vertical="center" shrinkToFit="1"/>
    </xf>
    <xf numFmtId="0" fontId="2" fillId="25" borderId="12" xfId="0" applyFont="1" applyFill="1" applyBorder="1" applyAlignment="1">
      <alignment horizontal="center" vertical="center" shrinkToFit="1"/>
    </xf>
    <xf numFmtId="0" fontId="2" fillId="25" borderId="12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" fontId="34" fillId="0" borderId="12" xfId="0" applyNumberFormat="1" applyFont="1" applyBorder="1" applyAlignment="1">
      <alignment horizontal="center" vertical="center" shrinkToFit="1"/>
    </xf>
    <xf numFmtId="0" fontId="2" fillId="25" borderId="10" xfId="0" applyFont="1" applyFill="1" applyBorder="1" applyAlignment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187" fontId="4" fillId="2" borderId="12" xfId="0" applyNumberFormat="1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left" vertical="center" indent="1"/>
      <protection locked="0"/>
    </xf>
    <xf numFmtId="188" fontId="4" fillId="0" borderId="12" xfId="0" applyNumberFormat="1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14" borderId="12" xfId="0" applyFont="1" applyFill="1" applyBorder="1" applyAlignment="1">
      <alignment horizontal="center" vertical="center"/>
    </xf>
    <xf numFmtId="0" fontId="5" fillId="6" borderId="16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vertical="center"/>
    </xf>
    <xf numFmtId="0" fontId="13" fillId="6" borderId="0" xfId="0" applyFont="1" applyFill="1" applyAlignment="1">
      <alignment vertical="center"/>
    </xf>
    <xf numFmtId="0" fontId="14" fillId="6" borderId="0" xfId="1" applyFont="1" applyFill="1" applyBorder="1" applyAlignment="1" applyProtection="1">
      <alignment vertical="center"/>
    </xf>
    <xf numFmtId="0" fontId="10" fillId="12" borderId="12" xfId="0" applyFont="1" applyFill="1" applyBorder="1" applyAlignment="1">
      <alignment horizontal="left" indent="1" shrinkToFit="1"/>
    </xf>
    <xf numFmtId="0" fontId="4" fillId="18" borderId="0" xfId="0" applyFont="1" applyFill="1"/>
    <xf numFmtId="0" fontId="6" fillId="12" borderId="12" xfId="0" applyFont="1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 vertical="center"/>
    </xf>
    <xf numFmtId="49" fontId="7" fillId="0" borderId="1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9" fillId="6" borderId="11" xfId="0" applyFont="1" applyFill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/>
      <protection locked="0"/>
    </xf>
    <xf numFmtId="0" fontId="40" fillId="25" borderId="28" xfId="0" applyFont="1" applyFill="1" applyBorder="1" applyAlignment="1">
      <alignment horizontal="center" vertical="center" wrapText="1"/>
    </xf>
    <xf numFmtId="0" fontId="7" fillId="19" borderId="17" xfId="0" applyFont="1" applyFill="1" applyBorder="1" applyAlignment="1">
      <alignment horizontal="center" vertical="center"/>
    </xf>
    <xf numFmtId="0" fontId="7" fillId="19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2" fontId="34" fillId="0" borderId="12" xfId="0" applyNumberFormat="1" applyFont="1" applyBorder="1" applyAlignment="1">
      <alignment horizontal="center" vertical="center" shrinkToFit="1"/>
    </xf>
    <xf numFmtId="0" fontId="10" fillId="19" borderId="30" xfId="0" applyFont="1" applyFill="1" applyBorder="1" applyAlignment="1">
      <alignment horizontal="center" vertical="center"/>
    </xf>
    <xf numFmtId="0" fontId="7" fillId="22" borderId="11" xfId="0" applyFont="1" applyFill="1" applyBorder="1" applyAlignment="1">
      <alignment horizontal="center" vertical="center"/>
    </xf>
    <xf numFmtId="0" fontId="9" fillId="0" borderId="14" xfId="0" applyFont="1" applyBorder="1" applyAlignment="1" applyProtection="1">
      <alignment horizontal="center" vertical="center"/>
      <protection locked="0"/>
    </xf>
    <xf numFmtId="2" fontId="10" fillId="6" borderId="12" xfId="0" applyNumberFormat="1" applyFont="1" applyFill="1" applyBorder="1" applyAlignment="1">
      <alignment horizontal="center" vertical="center"/>
    </xf>
    <xf numFmtId="2" fontId="7" fillId="0" borderId="12" xfId="0" applyNumberFormat="1" applyFont="1" applyBorder="1" applyAlignment="1">
      <alignment horizontal="center" vertical="center"/>
    </xf>
    <xf numFmtId="0" fontId="5" fillId="14" borderId="10" xfId="0" applyFont="1" applyFill="1" applyBorder="1" applyAlignment="1">
      <alignment horizontal="center" vertical="center"/>
    </xf>
    <xf numFmtId="0" fontId="5" fillId="17" borderId="16" xfId="0" applyFont="1" applyFill="1" applyBorder="1" applyAlignment="1">
      <alignment horizontal="center" vertical="center" textRotation="90" wrapText="1"/>
    </xf>
    <xf numFmtId="0" fontId="2" fillId="20" borderId="12" xfId="0" applyFont="1" applyFill="1" applyBorder="1" applyAlignment="1">
      <alignment horizontal="center" textRotation="90" wrapText="1"/>
    </xf>
    <xf numFmtId="1" fontId="5" fillId="20" borderId="12" xfId="0" applyNumberFormat="1" applyFont="1" applyFill="1" applyBorder="1" applyAlignment="1">
      <alignment horizontal="center"/>
    </xf>
    <xf numFmtId="0" fontId="5" fillId="32" borderId="12" xfId="0" applyFont="1" applyFill="1" applyBorder="1" applyAlignment="1">
      <alignment horizontal="center" vertical="center" shrinkToFit="1"/>
    </xf>
    <xf numFmtId="0" fontId="5" fillId="34" borderId="12" xfId="0" applyFont="1" applyFill="1" applyBorder="1" applyAlignment="1">
      <alignment horizontal="center" vertical="center" shrinkToFit="1"/>
    </xf>
    <xf numFmtId="0" fontId="6" fillId="6" borderId="12" xfId="0" applyFont="1" applyFill="1" applyBorder="1" applyAlignment="1">
      <alignment horizontal="center" vertical="center" shrinkToFit="1"/>
    </xf>
    <xf numFmtId="0" fontId="5" fillId="31" borderId="12" xfId="0" applyFont="1" applyFill="1" applyBorder="1" applyAlignment="1">
      <alignment horizontal="center" vertical="center"/>
    </xf>
    <xf numFmtId="0" fontId="10" fillId="27" borderId="12" xfId="0" applyFont="1" applyFill="1" applyBorder="1" applyAlignment="1">
      <alignment horizontal="left" indent="1" shrinkToFit="1"/>
    </xf>
    <xf numFmtId="1" fontId="6" fillId="5" borderId="12" xfId="0" applyNumberFormat="1" applyFont="1" applyFill="1" applyBorder="1" applyAlignment="1">
      <alignment horizontal="center" vertical="center" shrinkToFit="1"/>
    </xf>
    <xf numFmtId="0" fontId="6" fillId="36" borderId="12" xfId="0" applyFont="1" applyFill="1" applyBorder="1" applyAlignment="1">
      <alignment horizontal="center" vertical="center" shrinkToFit="1"/>
    </xf>
    <xf numFmtId="0" fontId="5" fillId="31" borderId="10" xfId="0" applyFont="1" applyFill="1" applyBorder="1" applyAlignment="1">
      <alignment horizontal="center" vertical="center"/>
    </xf>
    <xf numFmtId="0" fontId="11" fillId="15" borderId="11" xfId="0" applyFont="1" applyFill="1" applyBorder="1" applyAlignment="1">
      <alignment horizontal="center" vertical="center"/>
    </xf>
    <xf numFmtId="0" fontId="28" fillId="29" borderId="10" xfId="0" applyFont="1" applyFill="1" applyBorder="1" applyAlignment="1">
      <alignment horizontal="center" vertical="center" wrapText="1"/>
    </xf>
    <xf numFmtId="0" fontId="24" fillId="19" borderId="12" xfId="0" applyFont="1" applyFill="1" applyBorder="1" applyAlignment="1">
      <alignment horizontal="center" vertical="center"/>
    </xf>
    <xf numFmtId="0" fontId="9" fillId="25" borderId="11" xfId="0" applyFont="1" applyFill="1" applyBorder="1" applyAlignment="1" applyProtection="1">
      <alignment horizontal="center" vertical="center"/>
      <protection locked="0"/>
    </xf>
    <xf numFmtId="0" fontId="9" fillId="25" borderId="12" xfId="0" applyFont="1" applyFill="1" applyBorder="1" applyAlignment="1" applyProtection="1">
      <alignment horizontal="center" vertical="center"/>
      <protection locked="0"/>
    </xf>
    <xf numFmtId="0" fontId="10" fillId="25" borderId="12" xfId="0" applyFont="1" applyFill="1" applyBorder="1" applyAlignment="1" applyProtection="1">
      <alignment horizontal="center" vertical="center"/>
      <protection locked="0"/>
    </xf>
    <xf numFmtId="0" fontId="46" fillId="25" borderId="12" xfId="0" applyFont="1" applyFill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46" fillId="25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6" borderId="10" xfId="0" applyFont="1" applyFill="1" applyBorder="1" applyAlignment="1">
      <alignment horizontal="center" vertical="center"/>
    </xf>
    <xf numFmtId="0" fontId="10" fillId="21" borderId="10" xfId="0" applyFont="1" applyFill="1" applyBorder="1" applyAlignment="1">
      <alignment horizontal="center" vertical="center"/>
    </xf>
    <xf numFmtId="0" fontId="10" fillId="21" borderId="12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 wrapText="1"/>
    </xf>
    <xf numFmtId="0" fontId="48" fillId="29" borderId="12" xfId="0" applyFont="1" applyFill="1" applyBorder="1" applyAlignment="1">
      <alignment horizontal="center" vertical="center" wrapText="1"/>
    </xf>
    <xf numFmtId="0" fontId="48" fillId="28" borderId="3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center"/>
    </xf>
    <xf numFmtId="0" fontId="7" fillId="0" borderId="0" xfId="0" applyFont="1"/>
    <xf numFmtId="0" fontId="40" fillId="16" borderId="16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37" fillId="5" borderId="15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7" fillId="5" borderId="26" xfId="0" applyFont="1" applyFill="1" applyBorder="1" applyAlignment="1">
      <alignment horizontal="center" vertical="center"/>
    </xf>
    <xf numFmtId="0" fontId="49" fillId="0" borderId="12" xfId="0" applyFont="1" applyBorder="1" applyAlignment="1">
      <alignment horizontal="left" vertical="center" wrapText="1"/>
    </xf>
    <xf numFmtId="0" fontId="5" fillId="5" borderId="11" xfId="0" applyFont="1" applyFill="1" applyBorder="1" applyAlignment="1" applyProtection="1">
      <alignment horizontal="center" vertical="center"/>
      <protection locked="0"/>
    </xf>
    <xf numFmtId="0" fontId="4" fillId="0" borderId="37" xfId="0" applyFont="1" applyBorder="1" applyAlignment="1">
      <alignment horizontal="left" vertical="center" indent="1"/>
    </xf>
    <xf numFmtId="0" fontId="4" fillId="0" borderId="17" xfId="0" applyFont="1" applyBorder="1" applyAlignment="1">
      <alignment horizontal="left" vertical="center" indent="1"/>
    </xf>
    <xf numFmtId="0" fontId="5" fillId="39" borderId="12" xfId="0" applyFont="1" applyFill="1" applyBorder="1" applyAlignment="1" applyProtection="1">
      <alignment horizontal="center" vertical="center"/>
      <protection locked="0"/>
    </xf>
    <xf numFmtId="0" fontId="5" fillId="5" borderId="12" xfId="0" applyFont="1" applyFill="1" applyBorder="1" applyAlignment="1" applyProtection="1">
      <alignment horizontal="center" vertical="center"/>
      <protection locked="0"/>
    </xf>
    <xf numFmtId="2" fontId="5" fillId="39" borderId="12" xfId="0" applyNumberFormat="1" applyFont="1" applyFill="1" applyBorder="1" applyAlignment="1" applyProtection="1">
      <alignment horizontal="center" vertical="center"/>
      <protection locked="0"/>
    </xf>
    <xf numFmtId="2" fontId="5" fillId="5" borderId="12" xfId="0" applyNumberFormat="1" applyFont="1" applyFill="1" applyBorder="1" applyAlignment="1" applyProtection="1">
      <alignment horizontal="center" vertical="center"/>
      <protection locked="0"/>
    </xf>
    <xf numFmtId="0" fontId="7" fillId="0" borderId="11" xfId="0" applyFont="1" applyBorder="1" applyAlignment="1">
      <alignment horizontal="center" vertical="center" wrapText="1"/>
    </xf>
    <xf numFmtId="49" fontId="9" fillId="0" borderId="11" xfId="0" applyNumberFormat="1" applyFont="1" applyBorder="1" applyAlignment="1" applyProtection="1">
      <alignment horizontal="center" vertical="center"/>
      <protection locked="0"/>
    </xf>
    <xf numFmtId="49" fontId="10" fillId="0" borderId="11" xfId="0" applyNumberFormat="1" applyFont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 applyProtection="1">
      <alignment vertical="center"/>
      <protection locked="0"/>
    </xf>
    <xf numFmtId="0" fontId="4" fillId="2" borderId="11" xfId="0" applyFont="1" applyFill="1" applyBorder="1" applyAlignment="1">
      <alignment horizontal="left" vertical="center" shrinkToFit="1"/>
    </xf>
    <xf numFmtId="0" fontId="4" fillId="3" borderId="0" xfId="0" applyFont="1" applyFill="1" applyAlignment="1">
      <alignment horizontal="left"/>
    </xf>
    <xf numFmtId="0" fontId="9" fillId="6" borderId="22" xfId="0" applyFont="1" applyFill="1" applyBorder="1" applyAlignment="1">
      <alignment horizontal="center" vertical="center"/>
    </xf>
    <xf numFmtId="0" fontId="10" fillId="21" borderId="13" xfId="0" applyFont="1" applyFill="1" applyBorder="1" applyAlignment="1">
      <alignment horizontal="center" vertical="center"/>
    </xf>
    <xf numFmtId="0" fontId="10" fillId="21" borderId="38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indent="1"/>
    </xf>
    <xf numFmtId="0" fontId="5" fillId="8" borderId="0" xfId="0" applyFont="1" applyFill="1" applyAlignment="1">
      <alignment horizontal="right" vertical="center"/>
    </xf>
    <xf numFmtId="0" fontId="4" fillId="0" borderId="4" xfId="0" applyFont="1" applyBorder="1" applyAlignment="1" applyProtection="1">
      <alignment horizontal="left" vertical="center" indent="1"/>
      <protection locked="0"/>
    </xf>
    <xf numFmtId="0" fontId="4" fillId="0" borderId="5" xfId="0" applyFont="1" applyBorder="1" applyAlignment="1" applyProtection="1">
      <alignment horizontal="left" vertical="center" indent="1"/>
      <protection locked="0"/>
    </xf>
    <xf numFmtId="0" fontId="4" fillId="0" borderId="6" xfId="0" applyFont="1" applyBorder="1" applyAlignment="1" applyProtection="1">
      <alignment horizontal="left" vertical="center" indent="1"/>
      <protection locked="0"/>
    </xf>
    <xf numFmtId="49" fontId="4" fillId="0" borderId="7" xfId="0" applyNumberFormat="1" applyFont="1" applyBorder="1" applyAlignment="1" applyProtection="1">
      <alignment horizontal="left" vertical="center" indent="1"/>
      <protection locked="0"/>
    </xf>
    <xf numFmtId="49" fontId="4" fillId="0" borderId="8" xfId="0" applyNumberFormat="1" applyFont="1" applyBorder="1" applyAlignment="1" applyProtection="1">
      <alignment horizontal="left" vertical="center" indent="1"/>
      <protection locked="0"/>
    </xf>
    <xf numFmtId="49" fontId="4" fillId="0" borderId="9" xfId="0" applyNumberFormat="1" applyFont="1" applyBorder="1" applyAlignment="1" applyProtection="1">
      <alignment horizontal="left" vertical="center" indent="1"/>
      <protection locked="0"/>
    </xf>
    <xf numFmtId="0" fontId="4" fillId="0" borderId="7" xfId="0" applyFont="1" applyBorder="1" applyAlignment="1" applyProtection="1">
      <alignment horizontal="left" vertical="center" indent="1"/>
      <protection locked="0"/>
    </xf>
    <xf numFmtId="0" fontId="4" fillId="0" borderId="8" xfId="0" applyFont="1" applyBorder="1" applyAlignment="1" applyProtection="1">
      <alignment horizontal="left" vertical="center" indent="1"/>
      <protection locked="0"/>
    </xf>
    <xf numFmtId="0" fontId="4" fillId="0" borderId="9" xfId="0" applyFont="1" applyBorder="1" applyAlignment="1" applyProtection="1">
      <alignment horizontal="left" vertical="center" indent="1"/>
      <protection locked="0"/>
    </xf>
    <xf numFmtId="0" fontId="7" fillId="0" borderId="4" xfId="0" applyFont="1" applyBorder="1" applyAlignment="1" applyProtection="1">
      <alignment horizontal="left" vertical="center" indent="1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6" fillId="9" borderId="4" xfId="0" applyFont="1" applyFill="1" applyBorder="1" applyAlignment="1">
      <alignment horizontal="left" vertical="center" indent="1"/>
    </xf>
    <xf numFmtId="0" fontId="6" fillId="9" borderId="5" xfId="0" applyFont="1" applyFill="1" applyBorder="1" applyAlignment="1">
      <alignment horizontal="left" vertical="center" indent="1"/>
    </xf>
    <xf numFmtId="0" fontId="6" fillId="9" borderId="6" xfId="0" applyFont="1" applyFill="1" applyBorder="1" applyAlignment="1">
      <alignment horizontal="left" vertical="center" indent="1"/>
    </xf>
    <xf numFmtId="0" fontId="1" fillId="7" borderId="0" xfId="0" applyFont="1" applyFill="1" applyAlignment="1">
      <alignment horizontal="center" vertical="center"/>
    </xf>
    <xf numFmtId="0" fontId="4" fillId="0" borderId="1" xfId="0" applyFont="1" applyBorder="1" applyAlignment="1" applyProtection="1">
      <alignment horizontal="left" vertical="center" indent="1"/>
      <protection locked="0"/>
    </xf>
    <xf numFmtId="0" fontId="4" fillId="0" borderId="2" xfId="0" applyFont="1" applyBorder="1" applyAlignment="1" applyProtection="1">
      <alignment horizontal="left" vertical="center" indent="1"/>
      <protection locked="0"/>
    </xf>
    <xf numFmtId="0" fontId="4" fillId="0" borderId="3" xfId="0" applyFont="1" applyBorder="1" applyAlignment="1" applyProtection="1">
      <alignment horizontal="left" vertical="center" indent="1"/>
      <protection locked="0"/>
    </xf>
    <xf numFmtId="0" fontId="2" fillId="6" borderId="0" xfId="0" applyFont="1" applyFill="1" applyAlignment="1">
      <alignment horizontal="center" vertical="center"/>
    </xf>
    <xf numFmtId="0" fontId="6" fillId="14" borderId="17" xfId="0" applyFont="1" applyFill="1" applyBorder="1" applyAlignment="1">
      <alignment horizontal="center" vertical="center"/>
    </xf>
    <xf numFmtId="0" fontId="6" fillId="14" borderId="11" xfId="0" applyFont="1" applyFill="1" applyBorder="1" applyAlignment="1">
      <alignment horizontal="center" vertical="center"/>
    </xf>
    <xf numFmtId="0" fontId="11" fillId="15" borderId="10" xfId="0" applyFont="1" applyFill="1" applyBorder="1" applyAlignment="1">
      <alignment horizontal="center" vertical="center"/>
    </xf>
    <xf numFmtId="0" fontId="11" fillId="15" borderId="11" xfId="0" applyFont="1" applyFill="1" applyBorder="1" applyAlignment="1">
      <alignment horizontal="center" vertical="center"/>
    </xf>
    <xf numFmtId="0" fontId="5" fillId="13" borderId="10" xfId="0" applyFont="1" applyFill="1" applyBorder="1" applyAlignment="1">
      <alignment horizontal="center" vertical="center"/>
    </xf>
    <xf numFmtId="0" fontId="5" fillId="13" borderId="17" xfId="0" applyFont="1" applyFill="1" applyBorder="1" applyAlignment="1">
      <alignment horizontal="center" vertical="center"/>
    </xf>
    <xf numFmtId="0" fontId="5" fillId="13" borderId="11" xfId="0" applyFont="1" applyFill="1" applyBorder="1" applyAlignment="1">
      <alignment horizontal="center" vertical="center"/>
    </xf>
    <xf numFmtId="0" fontId="5" fillId="14" borderId="10" xfId="0" applyFont="1" applyFill="1" applyBorder="1" applyAlignment="1">
      <alignment horizontal="center" vertical="center"/>
    </xf>
    <xf numFmtId="0" fontId="5" fillId="14" borderId="17" xfId="0" applyFont="1" applyFill="1" applyBorder="1" applyAlignment="1">
      <alignment horizontal="center" vertical="center"/>
    </xf>
    <xf numFmtId="0" fontId="5" fillId="14" borderId="11" xfId="0" applyFont="1" applyFill="1" applyBorder="1" applyAlignment="1">
      <alignment horizontal="center" vertical="center"/>
    </xf>
    <xf numFmtId="0" fontId="5" fillId="17" borderId="12" xfId="0" applyFont="1" applyFill="1" applyBorder="1" applyAlignment="1">
      <alignment horizontal="center" vertical="center" wrapText="1"/>
    </xf>
    <xf numFmtId="0" fontId="12" fillId="0" borderId="10" xfId="0" applyFont="1" applyBorder="1" applyAlignment="1" applyProtection="1">
      <alignment horizontal="center" textRotation="90" wrapText="1"/>
      <protection locked="0"/>
    </xf>
    <xf numFmtId="0" fontId="12" fillId="0" borderId="11" xfId="0" applyFont="1" applyBorder="1" applyAlignment="1" applyProtection="1">
      <alignment horizontal="center" textRotation="90" wrapText="1"/>
      <protection locked="0"/>
    </xf>
    <xf numFmtId="0" fontId="7" fillId="6" borderId="12" xfId="0" applyFont="1" applyFill="1" applyBorder="1" applyAlignment="1">
      <alignment horizontal="right"/>
    </xf>
    <xf numFmtId="0" fontId="7" fillId="19" borderId="12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right"/>
    </xf>
    <xf numFmtId="0" fontId="7" fillId="19" borderId="10" xfId="0" applyFont="1" applyFill="1" applyBorder="1" applyAlignment="1">
      <alignment horizontal="center" vertical="center"/>
    </xf>
    <xf numFmtId="0" fontId="7" fillId="19" borderId="17" xfId="0" applyFont="1" applyFill="1" applyBorder="1" applyAlignment="1">
      <alignment horizontal="center" vertical="center"/>
    </xf>
    <xf numFmtId="0" fontId="7" fillId="19" borderId="30" xfId="0" applyFont="1" applyFill="1" applyBorder="1" applyAlignment="1">
      <alignment horizontal="center" vertical="center"/>
    </xf>
    <xf numFmtId="0" fontId="10" fillId="19" borderId="10" xfId="0" applyFont="1" applyFill="1" applyBorder="1" applyAlignment="1">
      <alignment horizontal="center" wrapText="1"/>
    </xf>
    <xf numFmtId="0" fontId="10" fillId="19" borderId="17" xfId="0" applyFont="1" applyFill="1" applyBorder="1" applyAlignment="1">
      <alignment horizontal="center" wrapText="1"/>
    </xf>
    <xf numFmtId="0" fontId="10" fillId="19" borderId="11" xfId="0" applyFont="1" applyFill="1" applyBorder="1" applyAlignment="1">
      <alignment horizontal="center" wrapText="1"/>
    </xf>
    <xf numFmtId="0" fontId="10" fillId="19" borderId="12" xfId="0" applyFont="1" applyFill="1" applyBorder="1" applyAlignment="1">
      <alignment horizontal="center" vertical="center" wrapText="1"/>
    </xf>
    <xf numFmtId="0" fontId="10" fillId="19" borderId="10" xfId="0" applyFont="1" applyFill="1" applyBorder="1" applyAlignment="1">
      <alignment horizontal="center" vertical="center" wrapText="1"/>
    </xf>
    <xf numFmtId="0" fontId="10" fillId="19" borderId="17" xfId="0" applyFont="1" applyFill="1" applyBorder="1" applyAlignment="1">
      <alignment horizontal="center" vertical="center" wrapText="1"/>
    </xf>
    <xf numFmtId="0" fontId="10" fillId="19" borderId="11" xfId="0" applyFont="1" applyFill="1" applyBorder="1" applyAlignment="1">
      <alignment horizontal="center" vertical="center" wrapText="1"/>
    </xf>
    <xf numFmtId="0" fontId="7" fillId="19" borderId="10" xfId="0" applyFont="1" applyFill="1" applyBorder="1" applyAlignment="1">
      <alignment horizontal="center" vertical="center" wrapText="1"/>
    </xf>
    <xf numFmtId="0" fontId="7" fillId="19" borderId="17" xfId="0" applyFont="1" applyFill="1" applyBorder="1" applyAlignment="1">
      <alignment horizontal="center" vertical="center" wrapText="1"/>
    </xf>
    <xf numFmtId="0" fontId="7" fillId="19" borderId="11" xfId="0" applyFont="1" applyFill="1" applyBorder="1" applyAlignment="1">
      <alignment horizontal="center" vertical="center" wrapText="1"/>
    </xf>
    <xf numFmtId="0" fontId="7" fillId="19" borderId="33" xfId="0" applyFont="1" applyFill="1" applyBorder="1" applyAlignment="1">
      <alignment horizontal="center" vertical="center"/>
    </xf>
    <xf numFmtId="0" fontId="7" fillId="19" borderId="34" xfId="0" applyFont="1" applyFill="1" applyBorder="1" applyAlignment="1">
      <alignment horizontal="center" vertical="center"/>
    </xf>
    <xf numFmtId="0" fontId="7" fillId="19" borderId="25" xfId="0" applyFont="1" applyFill="1" applyBorder="1" applyAlignment="1">
      <alignment horizontal="center" vertical="center"/>
    </xf>
    <xf numFmtId="0" fontId="7" fillId="19" borderId="22" xfId="0" applyFont="1" applyFill="1" applyBorder="1" applyAlignment="1">
      <alignment horizontal="center" vertical="center"/>
    </xf>
    <xf numFmtId="0" fontId="7" fillId="19" borderId="8" xfId="0" applyFont="1" applyFill="1" applyBorder="1" applyAlignment="1">
      <alignment horizontal="center" vertical="center"/>
    </xf>
    <xf numFmtId="0" fontId="7" fillId="19" borderId="23" xfId="0" applyFont="1" applyFill="1" applyBorder="1" applyAlignment="1">
      <alignment horizontal="center" vertical="center"/>
    </xf>
    <xf numFmtId="0" fontId="7" fillId="19" borderId="33" xfId="0" applyFont="1" applyFill="1" applyBorder="1" applyAlignment="1">
      <alignment horizontal="center" vertical="center" wrapText="1"/>
    </xf>
    <xf numFmtId="0" fontId="7" fillId="19" borderId="34" xfId="0" applyFont="1" applyFill="1" applyBorder="1" applyAlignment="1">
      <alignment horizontal="center" vertical="center" wrapText="1"/>
    </xf>
    <xf numFmtId="0" fontId="7" fillId="19" borderId="25" xfId="0" applyFont="1" applyFill="1" applyBorder="1" applyAlignment="1">
      <alignment horizontal="center" vertical="center" wrapText="1"/>
    </xf>
    <xf numFmtId="0" fontId="7" fillId="19" borderId="22" xfId="0" applyFont="1" applyFill="1" applyBorder="1" applyAlignment="1">
      <alignment horizontal="center" vertical="center" wrapText="1"/>
    </xf>
    <xf numFmtId="0" fontId="7" fillId="19" borderId="8" xfId="0" applyFont="1" applyFill="1" applyBorder="1" applyAlignment="1">
      <alignment horizontal="center" vertical="center" wrapText="1"/>
    </xf>
    <xf numFmtId="0" fontId="7" fillId="19" borderId="23" xfId="0" applyFont="1" applyFill="1" applyBorder="1" applyAlignment="1">
      <alignment horizontal="center" vertical="center" wrapText="1"/>
    </xf>
    <xf numFmtId="0" fontId="7" fillId="20" borderId="16" xfId="0" applyFont="1" applyFill="1" applyBorder="1" applyAlignment="1">
      <alignment horizontal="center" vertical="center"/>
    </xf>
    <xf numFmtId="0" fontId="7" fillId="20" borderId="19" xfId="0" applyFont="1" applyFill="1" applyBorder="1" applyAlignment="1">
      <alignment horizontal="center" vertical="center"/>
    </xf>
    <xf numFmtId="0" fontId="7" fillId="23" borderId="0" xfId="0" applyFont="1" applyFill="1" applyAlignment="1">
      <alignment horizontal="center" vertical="center"/>
    </xf>
    <xf numFmtId="0" fontId="7" fillId="23" borderId="12" xfId="0" applyFont="1" applyFill="1" applyBorder="1" applyAlignment="1">
      <alignment horizontal="center" vertical="center"/>
    </xf>
    <xf numFmtId="0" fontId="7" fillId="19" borderId="11" xfId="0" applyFont="1" applyFill="1" applyBorder="1" applyAlignment="1">
      <alignment horizontal="center" vertical="center"/>
    </xf>
    <xf numFmtId="0" fontId="7" fillId="23" borderId="10" xfId="0" applyFont="1" applyFill="1" applyBorder="1" applyAlignment="1">
      <alignment horizontal="center" vertical="center"/>
    </xf>
    <xf numFmtId="0" fontId="7" fillId="23" borderId="17" xfId="0" applyFont="1" applyFill="1" applyBorder="1" applyAlignment="1">
      <alignment horizontal="center" vertical="center"/>
    </xf>
    <xf numFmtId="0" fontId="7" fillId="23" borderId="11" xfId="0" applyFont="1" applyFill="1" applyBorder="1" applyAlignment="1">
      <alignment horizontal="center" vertical="center"/>
    </xf>
    <xf numFmtId="0" fontId="7" fillId="23" borderId="10" xfId="0" applyFont="1" applyFill="1" applyBorder="1" applyAlignment="1">
      <alignment horizontal="center" vertical="center" wrapText="1"/>
    </xf>
    <xf numFmtId="0" fontId="7" fillId="23" borderId="11" xfId="0" applyFont="1" applyFill="1" applyBorder="1" applyAlignment="1">
      <alignment horizontal="center" vertical="center" wrapText="1"/>
    </xf>
    <xf numFmtId="0" fontId="2" fillId="33" borderId="16" xfId="0" applyFont="1" applyFill="1" applyBorder="1" applyAlignment="1">
      <alignment horizontal="center" vertical="center"/>
    </xf>
    <xf numFmtId="0" fontId="2" fillId="33" borderId="19" xfId="0" applyFont="1" applyFill="1" applyBorder="1" applyAlignment="1">
      <alignment horizontal="center" vertical="center"/>
    </xf>
    <xf numFmtId="0" fontId="2" fillId="33" borderId="12" xfId="0" applyFont="1" applyFill="1" applyBorder="1" applyAlignment="1">
      <alignment horizontal="center" vertical="center"/>
    </xf>
    <xf numFmtId="0" fontId="34" fillId="5" borderId="15" xfId="0" applyFont="1" applyFill="1" applyBorder="1" applyAlignment="1">
      <alignment horizontal="center" vertical="center"/>
    </xf>
    <xf numFmtId="0" fontId="34" fillId="5" borderId="0" xfId="0" applyFont="1" applyFill="1" applyAlignment="1">
      <alignment horizontal="center" vertical="center"/>
    </xf>
    <xf numFmtId="0" fontId="37" fillId="5" borderId="33" xfId="0" applyFont="1" applyFill="1" applyBorder="1" applyAlignment="1">
      <alignment horizontal="center" vertical="center"/>
    </xf>
    <xf numFmtId="0" fontId="37" fillId="5" borderId="34" xfId="0" applyFont="1" applyFill="1" applyBorder="1" applyAlignment="1">
      <alignment horizontal="center" vertical="center"/>
    </xf>
    <xf numFmtId="0" fontId="37" fillId="5" borderId="25" xfId="0" applyFont="1" applyFill="1" applyBorder="1" applyAlignment="1">
      <alignment horizontal="center" vertical="center"/>
    </xf>
    <xf numFmtId="0" fontId="37" fillId="5" borderId="15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7" fillId="5" borderId="26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/>
    </xf>
    <xf numFmtId="0" fontId="5" fillId="6" borderId="16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5" fillId="6" borderId="19" xfId="0" applyFont="1" applyFill="1" applyBorder="1" applyAlignment="1">
      <alignment horizontal="center" vertical="center" wrapText="1"/>
    </xf>
    <xf numFmtId="0" fontId="5" fillId="20" borderId="10" xfId="0" applyFont="1" applyFill="1" applyBorder="1" applyAlignment="1">
      <alignment horizontal="center" vertical="center" wrapText="1"/>
    </xf>
    <xf numFmtId="0" fontId="5" fillId="20" borderId="17" xfId="0" applyFont="1" applyFill="1" applyBorder="1" applyAlignment="1">
      <alignment horizontal="center" vertical="center" wrapText="1"/>
    </xf>
    <xf numFmtId="0" fontId="5" fillId="20" borderId="11" xfId="0" applyFont="1" applyFill="1" applyBorder="1" applyAlignment="1">
      <alignment horizontal="center" vertical="center" wrapText="1"/>
    </xf>
    <xf numFmtId="0" fontId="5" fillId="20" borderId="10" xfId="0" applyFont="1" applyFill="1" applyBorder="1" applyAlignment="1">
      <alignment horizontal="center" vertical="center" textRotation="90"/>
    </xf>
    <xf numFmtId="0" fontId="5" fillId="20" borderId="17" xfId="0" applyFont="1" applyFill="1" applyBorder="1" applyAlignment="1">
      <alignment horizontal="center" vertical="center" textRotation="90"/>
    </xf>
    <xf numFmtId="0" fontId="5" fillId="20" borderId="11" xfId="0" applyFont="1" applyFill="1" applyBorder="1" applyAlignment="1">
      <alignment horizontal="center" vertical="center" textRotation="90"/>
    </xf>
    <xf numFmtId="0" fontId="37" fillId="12" borderId="15" xfId="0" applyFont="1" applyFill="1" applyBorder="1" applyAlignment="1">
      <alignment horizontal="center" vertical="center"/>
    </xf>
    <xf numFmtId="0" fontId="38" fillId="12" borderId="0" xfId="0" applyFont="1" applyFill="1" applyAlignment="1">
      <alignment horizontal="center" vertical="center"/>
    </xf>
    <xf numFmtId="0" fontId="38" fillId="12" borderId="26" xfId="0" applyFont="1" applyFill="1" applyBorder="1" applyAlignment="1">
      <alignment horizontal="center" vertical="center"/>
    </xf>
    <xf numFmtId="0" fontId="10" fillId="35" borderId="10" xfId="0" applyFont="1" applyFill="1" applyBorder="1" applyAlignment="1">
      <alignment horizontal="center" shrinkToFit="1"/>
    </xf>
    <xf numFmtId="0" fontId="10" fillId="35" borderId="17" xfId="0" applyFont="1" applyFill="1" applyBorder="1" applyAlignment="1">
      <alignment horizontal="center" shrinkToFit="1"/>
    </xf>
    <xf numFmtId="0" fontId="5" fillId="6" borderId="12" xfId="0" applyFont="1" applyFill="1" applyBorder="1" applyAlignment="1">
      <alignment horizontal="center" vertical="center" shrinkToFit="1"/>
    </xf>
    <xf numFmtId="0" fontId="5" fillId="6" borderId="11" xfId="0" applyFont="1" applyFill="1" applyBorder="1" applyAlignment="1">
      <alignment horizontal="center" vertical="center" shrinkToFit="1"/>
    </xf>
    <xf numFmtId="0" fontId="7" fillId="19" borderId="12" xfId="0" applyFont="1" applyFill="1" applyBorder="1" applyAlignment="1">
      <alignment horizontal="center" vertical="center" shrinkToFit="1"/>
    </xf>
    <xf numFmtId="0" fontId="5" fillId="33" borderId="12" xfId="0" applyFont="1" applyFill="1" applyBorder="1" applyAlignment="1">
      <alignment horizontal="center" vertical="center" textRotation="90" shrinkToFit="1"/>
    </xf>
    <xf numFmtId="0" fontId="5" fillId="18" borderId="12" xfId="0" applyFont="1" applyFill="1" applyBorder="1" applyAlignment="1">
      <alignment horizontal="center" vertical="center" textRotation="90" shrinkToFit="1"/>
    </xf>
    <xf numFmtId="0" fontId="5" fillId="31" borderId="10" xfId="0" applyFont="1" applyFill="1" applyBorder="1" applyAlignment="1">
      <alignment horizontal="center" vertical="center" shrinkToFit="1"/>
    </xf>
    <xf numFmtId="0" fontId="5" fillId="31" borderId="17" xfId="0" applyFont="1" applyFill="1" applyBorder="1" applyAlignment="1">
      <alignment horizontal="center" vertical="center" shrinkToFit="1"/>
    </xf>
    <xf numFmtId="0" fontId="5" fillId="31" borderId="11" xfId="0" applyFont="1" applyFill="1" applyBorder="1" applyAlignment="1">
      <alignment horizontal="center" vertical="center" shrinkToFit="1"/>
    </xf>
    <xf numFmtId="0" fontId="5" fillId="23" borderId="10" xfId="0" applyFont="1" applyFill="1" applyBorder="1" applyAlignment="1">
      <alignment horizontal="center" vertical="center" shrinkToFit="1"/>
    </xf>
    <xf numFmtId="0" fontId="5" fillId="23" borderId="17" xfId="0" applyFont="1" applyFill="1" applyBorder="1" applyAlignment="1">
      <alignment horizontal="center" vertical="center" shrinkToFit="1"/>
    </xf>
    <xf numFmtId="0" fontId="5" fillId="23" borderId="11" xfId="0" applyFont="1" applyFill="1" applyBorder="1" applyAlignment="1">
      <alignment horizontal="center" vertical="center" shrinkToFit="1"/>
    </xf>
    <xf numFmtId="0" fontId="7" fillId="37" borderId="16" xfId="0" applyFont="1" applyFill="1" applyBorder="1" applyAlignment="1">
      <alignment horizontal="center" vertical="center" shrinkToFit="1"/>
    </xf>
    <xf numFmtId="0" fontId="11" fillId="37" borderId="18" xfId="0" applyFont="1" applyFill="1" applyBorder="1" applyAlignment="1">
      <alignment horizontal="center" vertical="center" shrinkToFit="1"/>
    </xf>
    <xf numFmtId="0" fontId="11" fillId="37" borderId="19" xfId="0" applyFont="1" applyFill="1" applyBorder="1" applyAlignment="1">
      <alignment horizontal="center" vertical="center" shrinkToFit="1"/>
    </xf>
    <xf numFmtId="0" fontId="7" fillId="32" borderId="10" xfId="0" applyFont="1" applyFill="1" applyBorder="1" applyAlignment="1">
      <alignment horizontal="center" vertical="center" shrinkToFit="1"/>
    </xf>
    <xf numFmtId="0" fontId="7" fillId="32" borderId="11" xfId="0" applyFont="1" applyFill="1" applyBorder="1" applyAlignment="1">
      <alignment horizontal="center" vertical="center" shrinkToFit="1"/>
    </xf>
    <xf numFmtId="0" fontId="5" fillId="27" borderId="10" xfId="0" applyFont="1" applyFill="1" applyBorder="1" applyAlignment="1">
      <alignment horizontal="center" vertical="center" shrinkToFit="1"/>
    </xf>
    <xf numFmtId="0" fontId="5" fillId="27" borderId="11" xfId="0" applyFont="1" applyFill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24" xfId="0" applyFont="1" applyBorder="1" applyAlignment="1">
      <alignment horizontal="left" vertical="center" indent="1"/>
    </xf>
    <xf numFmtId="0" fontId="5" fillId="0" borderId="3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4" fillId="0" borderId="8" xfId="0" applyFont="1" applyBorder="1" applyAlignment="1">
      <alignment horizontal="center"/>
    </xf>
    <xf numFmtId="0" fontId="18" fillId="0" borderId="8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44" fillId="0" borderId="12" xfId="0" applyFont="1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45" fillId="0" borderId="12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24" fillId="25" borderId="10" xfId="0" applyFont="1" applyFill="1" applyBorder="1" applyAlignment="1">
      <alignment horizontal="center" vertical="center" wrapText="1"/>
    </xf>
    <xf numFmtId="0" fontId="24" fillId="25" borderId="17" xfId="0" applyFont="1" applyFill="1" applyBorder="1" applyAlignment="1">
      <alignment horizontal="center" vertical="center" wrapText="1"/>
    </xf>
    <xf numFmtId="0" fontId="24" fillId="25" borderId="11" xfId="0" applyFont="1" applyFill="1" applyBorder="1" applyAlignment="1">
      <alignment horizontal="center" vertical="center" wrapText="1"/>
    </xf>
    <xf numFmtId="0" fontId="39" fillId="25" borderId="10" xfId="0" applyFont="1" applyFill="1" applyBorder="1" applyAlignment="1">
      <alignment horizontal="center" vertical="center" wrapText="1"/>
    </xf>
    <xf numFmtId="0" fontId="39" fillId="25" borderId="17" xfId="0" applyFont="1" applyFill="1" applyBorder="1" applyAlignment="1">
      <alignment horizontal="center" vertical="center" wrapText="1"/>
    </xf>
    <xf numFmtId="0" fontId="39" fillId="25" borderId="11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right"/>
    </xf>
    <xf numFmtId="0" fontId="39" fillId="25" borderId="17" xfId="0" applyFont="1" applyFill="1" applyBorder="1" applyAlignment="1">
      <alignment horizontal="center" vertical="center"/>
    </xf>
    <xf numFmtId="0" fontId="39" fillId="25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right"/>
    </xf>
    <xf numFmtId="0" fontId="34" fillId="0" borderId="12" xfId="0" applyFont="1" applyBorder="1" applyAlignment="1">
      <alignment horizontal="center" vertical="center"/>
    </xf>
    <xf numFmtId="0" fontId="47" fillId="25" borderId="11" xfId="0" applyFont="1" applyFill="1" applyBorder="1" applyAlignment="1">
      <alignment horizontal="center" vertical="center" wrapText="1"/>
    </xf>
    <xf numFmtId="0" fontId="24" fillId="25" borderId="12" xfId="0" applyFont="1" applyFill="1" applyBorder="1" applyAlignment="1">
      <alignment horizontal="center" vertical="center"/>
    </xf>
    <xf numFmtId="0" fontId="25" fillId="25" borderId="10" xfId="0" applyFont="1" applyFill="1" applyBorder="1" applyAlignment="1">
      <alignment horizontal="center" vertical="center" wrapText="1"/>
    </xf>
    <xf numFmtId="0" fontId="25" fillId="25" borderId="17" xfId="0" applyFont="1" applyFill="1" applyBorder="1" applyAlignment="1">
      <alignment horizontal="center" vertical="center" wrapText="1"/>
    </xf>
    <xf numFmtId="0" fontId="25" fillId="25" borderId="11" xfId="0" applyFont="1" applyFill="1" applyBorder="1" applyAlignment="1">
      <alignment horizontal="center" vertical="center" wrapText="1"/>
    </xf>
    <xf numFmtId="0" fontId="7" fillId="25" borderId="12" xfId="0" applyFont="1" applyFill="1" applyBorder="1" applyAlignment="1">
      <alignment horizontal="center" vertical="center"/>
    </xf>
    <xf numFmtId="0" fontId="10" fillId="25" borderId="12" xfId="0" applyFont="1" applyFill="1" applyBorder="1" applyAlignment="1">
      <alignment horizontal="center" vertical="center"/>
    </xf>
    <xf numFmtId="0" fontId="25" fillId="25" borderId="12" xfId="0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top" shrinkToFit="1"/>
    </xf>
    <xf numFmtId="0" fontId="42" fillId="25" borderId="10" xfId="0" applyFont="1" applyFill="1" applyBorder="1" applyAlignment="1">
      <alignment horizontal="center" shrinkToFit="1"/>
    </xf>
    <xf numFmtId="0" fontId="42" fillId="25" borderId="17" xfId="0" applyFont="1" applyFill="1" applyBorder="1" applyAlignment="1">
      <alignment horizontal="center" shrinkToFit="1"/>
    </xf>
    <xf numFmtId="0" fontId="2" fillId="0" borderId="12" xfId="0" applyFont="1" applyBorder="1" applyAlignment="1">
      <alignment horizontal="center" vertical="center" shrinkToFit="1"/>
    </xf>
    <xf numFmtId="0" fontId="34" fillId="25" borderId="16" xfId="0" applyFont="1" applyFill="1" applyBorder="1" applyAlignment="1">
      <alignment horizontal="center" vertical="center" shrinkToFit="1"/>
    </xf>
    <xf numFmtId="0" fontId="34" fillId="25" borderId="18" xfId="0" applyFont="1" applyFill="1" applyBorder="1" applyAlignment="1">
      <alignment horizontal="center" vertical="center" shrinkToFit="1"/>
    </xf>
    <xf numFmtId="0" fontId="34" fillId="25" borderId="19" xfId="0" applyFont="1" applyFill="1" applyBorder="1" applyAlignment="1">
      <alignment horizontal="center" vertical="center" shrinkToFit="1"/>
    </xf>
    <xf numFmtId="0" fontId="2" fillId="25" borderId="12" xfId="0" applyFont="1" applyFill="1" applyBorder="1" applyAlignment="1">
      <alignment horizontal="center" vertical="center" textRotation="90" shrinkToFit="1"/>
    </xf>
    <xf numFmtId="0" fontId="34" fillId="25" borderId="10" xfId="0" applyFont="1" applyFill="1" applyBorder="1" applyAlignment="1">
      <alignment horizontal="center" vertical="center" shrinkToFit="1"/>
    </xf>
    <xf numFmtId="0" fontId="34" fillId="25" borderId="11" xfId="0" applyFont="1" applyFill="1" applyBorder="1" applyAlignment="1">
      <alignment horizontal="center" vertical="center" shrinkToFit="1"/>
    </xf>
    <xf numFmtId="0" fontId="40" fillId="25" borderId="10" xfId="0" applyFont="1" applyFill="1" applyBorder="1" applyAlignment="1">
      <alignment horizontal="left" textRotation="90" wrapText="1" shrinkToFit="1"/>
    </xf>
    <xf numFmtId="0" fontId="40" fillId="25" borderId="11" xfId="0" applyFont="1" applyFill="1" applyBorder="1" applyAlignment="1">
      <alignment horizontal="left" textRotation="90" wrapText="1" shrinkToFit="1"/>
    </xf>
    <xf numFmtId="0" fontId="2" fillId="25" borderId="10" xfId="0" applyFont="1" applyFill="1" applyBorder="1" applyAlignment="1">
      <alignment horizontal="center" vertical="center" shrinkToFit="1"/>
    </xf>
    <xf numFmtId="0" fontId="2" fillId="25" borderId="17" xfId="0" applyFont="1" applyFill="1" applyBorder="1" applyAlignment="1">
      <alignment horizontal="center" vertical="center" shrinkToFit="1"/>
    </xf>
    <xf numFmtId="0" fontId="2" fillId="25" borderId="11" xfId="0" applyFont="1" applyFill="1" applyBorder="1" applyAlignment="1">
      <alignment horizontal="center" vertical="center" shrinkToFit="1"/>
    </xf>
    <xf numFmtId="0" fontId="41" fillId="25" borderId="18" xfId="0" applyFont="1" applyFill="1" applyBorder="1" applyAlignment="1">
      <alignment horizontal="center" vertical="center" shrinkToFit="1"/>
    </xf>
    <xf numFmtId="0" fontId="41" fillId="25" borderId="19" xfId="0" applyFont="1" applyFill="1" applyBorder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34" fillId="25" borderId="12" xfId="0" applyFont="1" applyFill="1" applyBorder="1" applyAlignment="1">
      <alignment horizontal="center" vertical="center"/>
    </xf>
    <xf numFmtId="0" fontId="7" fillId="25" borderId="10" xfId="0" applyFont="1" applyFill="1" applyBorder="1" applyAlignment="1">
      <alignment horizontal="center" vertical="center"/>
    </xf>
    <xf numFmtId="0" fontId="7" fillId="25" borderId="17" xfId="0" applyFont="1" applyFill="1" applyBorder="1" applyAlignment="1">
      <alignment horizontal="center" vertical="center"/>
    </xf>
    <xf numFmtId="0" fontId="7" fillId="25" borderId="11" xfId="0" applyFont="1" applyFill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30" fillId="0" borderId="12" xfId="0" applyFont="1" applyBorder="1" applyAlignment="1">
      <alignment vertical="center"/>
    </xf>
    <xf numFmtId="0" fontId="28" fillId="0" borderId="12" xfId="0" applyFont="1" applyBorder="1" applyAlignment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0" fillId="0" borderId="12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29" fillId="0" borderId="12" xfId="0" applyFont="1" applyBorder="1" applyAlignment="1">
      <alignment vertical="center"/>
    </xf>
    <xf numFmtId="0" fontId="27" fillId="0" borderId="12" xfId="0" applyFont="1" applyBorder="1" applyAlignment="1">
      <alignment vertical="center"/>
    </xf>
    <xf numFmtId="0" fontId="20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center"/>
    </xf>
  </cellXfs>
  <cellStyles count="2">
    <cellStyle name="Hyperlink" xfId="1" builtinId="8"/>
    <cellStyle name="ปกติ" xfId="0" builtinId="0"/>
  </cellStyles>
  <dxfs count="1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499984740745262"/>
      </font>
      <fill>
        <patternFill>
          <bgColor rgb="FF92D050"/>
        </patternFill>
      </fill>
    </dxf>
    <dxf>
      <font>
        <b/>
        <i val="0"/>
        <color theme="9" tint="-0.499984740745262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47624</xdr:colOff>
      <xdr:row>0</xdr:row>
      <xdr:rowOff>24765</xdr:rowOff>
    </xdr:from>
    <xdr:to>
      <xdr:col>25</xdr:col>
      <xdr:colOff>13334</xdr:colOff>
      <xdr:row>8</xdr:row>
      <xdr:rowOff>64770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8C3314E6-7B69-4484-8FF5-398417B0CEE4}"/>
            </a:ext>
          </a:extLst>
        </xdr:cNvPr>
        <xdr:cNvSpPr txBox="1"/>
      </xdr:nvSpPr>
      <xdr:spPr>
        <a:xfrm flipH="1">
          <a:off x="8886824" y="24765"/>
          <a:ext cx="345567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b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22</xdr:col>
      <xdr:colOff>47624</xdr:colOff>
      <xdr:row>8</xdr:row>
      <xdr:rowOff>154305</xdr:rowOff>
    </xdr:from>
    <xdr:to>
      <xdr:col>25</xdr:col>
      <xdr:colOff>13334</xdr:colOff>
      <xdr:row>17</xdr:row>
      <xdr:rowOff>49530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21F17286-7E5B-48FB-B1DF-A398D3368FB6}"/>
            </a:ext>
          </a:extLst>
        </xdr:cNvPr>
        <xdr:cNvSpPr txBox="1"/>
      </xdr:nvSpPr>
      <xdr:spPr>
        <a:xfrm flipH="1">
          <a:off x="8886824" y="2409825"/>
          <a:ext cx="3455670" cy="229552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th-TH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พัฒนาโดย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นายเกียรติศักดิ์  สิงห์ศรีโว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ครู โรงเรียนอนุบาลนางรอง(สังขกฤษณ์อนุสรณ์)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วันที่แก้ไข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13/10/68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endParaRPr lang="en-US" sz="1600" baseline="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พบปัญหา</a:t>
          </a:r>
        </a:p>
        <a:p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โทร </a:t>
          </a:r>
          <a:r>
            <a:rPr lang="en-US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0868628490 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ครูเกียรติศักดิ์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0</xdr:row>
      <xdr:rowOff>121920</xdr:rowOff>
    </xdr:from>
    <xdr:to>
      <xdr:col>16</xdr:col>
      <xdr:colOff>74856</xdr:colOff>
      <xdr:row>10</xdr:row>
      <xdr:rowOff>86360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5B084619-7F30-421B-919A-874285CF4A1A}"/>
            </a:ext>
          </a:extLst>
        </xdr:cNvPr>
        <xdr:cNvSpPr txBox="1"/>
      </xdr:nvSpPr>
      <xdr:spPr>
        <a:xfrm>
          <a:off x="10584180" y="121920"/>
          <a:ext cx="2581836" cy="263906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กรอกข้อมูลเฉพาะช่องสีขาว</a:t>
          </a:r>
          <a:endParaRPr lang="en-US" sz="1600" baseline="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th-TH" sz="1600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กรณีนักเรียนย้ายออก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ไม่ต้องกรอกคะแนน</a:t>
          </a:r>
        </a:p>
        <a:p>
          <a:r>
            <a:rPr lang="th-TH" sz="1600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กรณีนักเรียนย้ายเข้ากลางปี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ให้กรอกคะแนนจากโรงเรียนเดิม</a:t>
          </a:r>
        </a:p>
        <a:p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0</xdr:row>
      <xdr:rowOff>150495</xdr:rowOff>
    </xdr:from>
    <xdr:to>
      <xdr:col>13</xdr:col>
      <xdr:colOff>704850</xdr:colOff>
      <xdr:row>11</xdr:row>
      <xdr:rowOff>198120</xdr:rowOff>
    </xdr:to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id="{E75A00D6-AB0A-43BD-92F5-6DAFD9C6D44C}"/>
            </a:ext>
          </a:extLst>
        </xdr:cNvPr>
        <xdr:cNvSpPr txBox="1"/>
      </xdr:nvSpPr>
      <xdr:spPr>
        <a:xfrm>
          <a:off x="6149340" y="150495"/>
          <a:ext cx="3128010" cy="28289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</xdr:col>
      <xdr:colOff>96520</xdr:colOff>
      <xdr:row>0</xdr:row>
      <xdr:rowOff>112881</xdr:rowOff>
    </xdr:from>
    <xdr:to>
      <xdr:col>6</xdr:col>
      <xdr:colOff>27976</xdr:colOff>
      <xdr:row>4</xdr:row>
      <xdr:rowOff>193040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32161162-5E56-462A-803D-A6C48030A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9120" y="112881"/>
          <a:ext cx="1430056" cy="1146959"/>
        </a:xfrm>
        <a:prstGeom prst="rect">
          <a:avLst/>
        </a:prstGeom>
      </xdr:spPr>
    </xdr:pic>
    <xdr:clientData/>
  </xdr:twoCellAnchor>
  <xdr:twoCellAnchor>
    <xdr:from>
      <xdr:col>5</xdr:col>
      <xdr:colOff>49457</xdr:colOff>
      <xdr:row>42</xdr:row>
      <xdr:rowOff>19050</xdr:rowOff>
    </xdr:from>
    <xdr:to>
      <xdr:col>5</xdr:col>
      <xdr:colOff>257175</xdr:colOff>
      <xdr:row>42</xdr:row>
      <xdr:rowOff>219075</xdr:rowOff>
    </xdr:to>
    <xdr:sp macro="" textlink="">
      <xdr:nvSpPr>
        <xdr:cNvPr id="9" name="สี่เหลี่ยมผืนผ้า 8">
          <a:extLst>
            <a:ext uri="{FF2B5EF4-FFF2-40B4-BE49-F238E27FC236}">
              <a16:creationId xmlns:a16="http://schemas.microsoft.com/office/drawing/2014/main" id="{113011C5-4BB4-4B8E-A941-6D8C74957178}"/>
            </a:ext>
          </a:extLst>
        </xdr:cNvPr>
        <xdr:cNvSpPr/>
      </xdr:nvSpPr>
      <xdr:spPr>
        <a:xfrm>
          <a:off x="3836597" y="9277350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49457</xdr:colOff>
      <xdr:row>37</xdr:row>
      <xdr:rowOff>19050</xdr:rowOff>
    </xdr:from>
    <xdr:to>
      <xdr:col>5</xdr:col>
      <xdr:colOff>257175</xdr:colOff>
      <xdr:row>37</xdr:row>
      <xdr:rowOff>219075</xdr:rowOff>
    </xdr:to>
    <xdr:sp macro="" textlink="">
      <xdr:nvSpPr>
        <xdr:cNvPr id="11" name="สี่เหลี่ยมผืนผ้า 10">
          <a:extLst>
            <a:ext uri="{FF2B5EF4-FFF2-40B4-BE49-F238E27FC236}">
              <a16:creationId xmlns:a16="http://schemas.microsoft.com/office/drawing/2014/main" id="{083D022B-43C6-43FA-864E-AA95573719D8}"/>
            </a:ext>
          </a:extLst>
        </xdr:cNvPr>
        <xdr:cNvSpPr/>
      </xdr:nvSpPr>
      <xdr:spPr>
        <a:xfrm>
          <a:off x="3836597" y="9544050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3</xdr:col>
      <xdr:colOff>259080</xdr:colOff>
      <xdr:row>37</xdr:row>
      <xdr:rowOff>15240</xdr:rowOff>
    </xdr:from>
    <xdr:to>
      <xdr:col>3</xdr:col>
      <xdr:colOff>466798</xdr:colOff>
      <xdr:row>37</xdr:row>
      <xdr:rowOff>215265</xdr:rowOff>
    </xdr:to>
    <xdr:sp macro="" textlink="">
      <xdr:nvSpPr>
        <xdr:cNvPr id="12" name="สี่เหลี่ยมผืนผ้า 11">
          <a:extLst>
            <a:ext uri="{FF2B5EF4-FFF2-40B4-BE49-F238E27FC236}">
              <a16:creationId xmlns:a16="http://schemas.microsoft.com/office/drawing/2014/main" id="{44495AF4-A6F6-498A-B46A-73C34AFCD750}"/>
            </a:ext>
          </a:extLst>
        </xdr:cNvPr>
        <xdr:cNvSpPr/>
      </xdr:nvSpPr>
      <xdr:spPr>
        <a:xfrm>
          <a:off x="2532380" y="8384540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4</xdr:col>
      <xdr:colOff>105424</xdr:colOff>
      <xdr:row>42</xdr:row>
      <xdr:rowOff>17735</xdr:rowOff>
    </xdr:from>
    <xdr:to>
      <xdr:col>4</xdr:col>
      <xdr:colOff>313142</xdr:colOff>
      <xdr:row>42</xdr:row>
      <xdr:rowOff>217760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90FC1D07-CB04-4FDB-A573-D3D2ED4CF02D}"/>
            </a:ext>
          </a:extLst>
        </xdr:cNvPr>
        <xdr:cNvSpPr/>
      </xdr:nvSpPr>
      <xdr:spPr>
        <a:xfrm>
          <a:off x="3142914" y="9482301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3</xdr:row>
      <xdr:rowOff>22860</xdr:rowOff>
    </xdr:from>
    <xdr:to>
      <xdr:col>9</xdr:col>
      <xdr:colOff>704850</xdr:colOff>
      <xdr:row>15</xdr:row>
      <xdr:rowOff>91440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4745283B-D42C-400E-8AB4-138458C03DB4}"/>
            </a:ext>
          </a:extLst>
        </xdr:cNvPr>
        <xdr:cNvSpPr txBox="1"/>
      </xdr:nvSpPr>
      <xdr:spPr>
        <a:xfrm>
          <a:off x="7741920" y="1013460"/>
          <a:ext cx="3128010" cy="357378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129540</xdr:colOff>
      <xdr:row>0</xdr:row>
      <xdr:rowOff>99060</xdr:rowOff>
    </xdr:from>
    <xdr:to>
      <xdr:col>15</xdr:col>
      <xdr:colOff>577850</xdr:colOff>
      <xdr:row>14</xdr:row>
      <xdr:rowOff>106045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14D054DA-97C0-4893-AAA2-5B39D5FE4ECA}"/>
            </a:ext>
          </a:extLst>
        </xdr:cNvPr>
        <xdr:cNvSpPr txBox="1"/>
      </xdr:nvSpPr>
      <xdr:spPr>
        <a:xfrm>
          <a:off x="6812280" y="99060"/>
          <a:ext cx="3130550" cy="2613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137160</xdr:colOff>
      <xdr:row>2</xdr:row>
      <xdr:rowOff>15240</xdr:rowOff>
    </xdr:from>
    <xdr:to>
      <xdr:col>15</xdr:col>
      <xdr:colOff>585470</xdr:colOff>
      <xdr:row>16</xdr:row>
      <xdr:rowOff>174625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F5CCCBD7-A80D-44DD-8B26-3FC595F4F0B9}"/>
            </a:ext>
          </a:extLst>
        </xdr:cNvPr>
        <xdr:cNvSpPr txBox="1"/>
      </xdr:nvSpPr>
      <xdr:spPr>
        <a:xfrm>
          <a:off x="6819900" y="518160"/>
          <a:ext cx="3130550" cy="2613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136990</xdr:colOff>
      <xdr:row>0</xdr:row>
      <xdr:rowOff>162674</xdr:rowOff>
    </xdr:from>
    <xdr:to>
      <xdr:col>30</xdr:col>
      <xdr:colOff>270910</xdr:colOff>
      <xdr:row>6</xdr:row>
      <xdr:rowOff>1677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FEE004D6-F12C-499B-A540-32A127317D96}"/>
            </a:ext>
          </a:extLst>
        </xdr:cNvPr>
        <xdr:cNvSpPr txBox="1"/>
      </xdr:nvSpPr>
      <xdr:spPr>
        <a:xfrm>
          <a:off x="6763821" y="162674"/>
          <a:ext cx="3130550" cy="2613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279400</xdr:colOff>
      <xdr:row>1</xdr:row>
      <xdr:rowOff>0</xdr:rowOff>
    </xdr:from>
    <xdr:to>
      <xdr:col>24</xdr:col>
      <xdr:colOff>298450</xdr:colOff>
      <xdr:row>11</xdr:row>
      <xdr:rowOff>149225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8633B8F0-62FC-42A7-8AF1-7B4DCD89E696}"/>
            </a:ext>
          </a:extLst>
        </xdr:cNvPr>
        <xdr:cNvSpPr txBox="1"/>
      </xdr:nvSpPr>
      <xdr:spPr>
        <a:xfrm>
          <a:off x="7023100" y="317500"/>
          <a:ext cx="3130550" cy="2613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152400</xdr:colOff>
      <xdr:row>0</xdr:row>
      <xdr:rowOff>91440</xdr:rowOff>
    </xdr:from>
    <xdr:to>
      <xdr:col>22</xdr:col>
      <xdr:colOff>158750</xdr:colOff>
      <xdr:row>10</xdr:row>
      <xdr:rowOff>197485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BAE72D7A-49FF-4B7F-BE85-969FDFACC1EF}"/>
            </a:ext>
          </a:extLst>
        </xdr:cNvPr>
        <xdr:cNvSpPr txBox="1"/>
      </xdr:nvSpPr>
      <xdr:spPr>
        <a:xfrm>
          <a:off x="6644640" y="91440"/>
          <a:ext cx="3130550" cy="2613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80010</xdr:colOff>
      <xdr:row>0</xdr:row>
      <xdr:rowOff>220980</xdr:rowOff>
    </xdr:from>
    <xdr:to>
      <xdr:col>20</xdr:col>
      <xdr:colOff>215900</xdr:colOff>
      <xdr:row>10</xdr:row>
      <xdr:rowOff>113665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A47695F6-45A9-44EE-8AAA-3D3BEF9F1812}"/>
            </a:ext>
          </a:extLst>
        </xdr:cNvPr>
        <xdr:cNvSpPr txBox="1"/>
      </xdr:nvSpPr>
      <xdr:spPr>
        <a:xfrm>
          <a:off x="6717030" y="220980"/>
          <a:ext cx="3122930" cy="332168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365760</xdr:colOff>
      <xdr:row>0</xdr:row>
      <xdr:rowOff>160020</xdr:rowOff>
    </xdr:from>
    <xdr:to>
      <xdr:col>10</xdr:col>
      <xdr:colOff>372110</xdr:colOff>
      <xdr:row>10</xdr:row>
      <xdr:rowOff>220345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FF35A59-D18B-4FDB-BA54-99EF98C45D2E}"/>
            </a:ext>
          </a:extLst>
        </xdr:cNvPr>
        <xdr:cNvSpPr txBox="1"/>
      </xdr:nvSpPr>
      <xdr:spPr>
        <a:xfrm>
          <a:off x="6842760" y="160020"/>
          <a:ext cx="3130550" cy="2613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32658</xdr:colOff>
      <xdr:row>1</xdr:row>
      <xdr:rowOff>21770</xdr:rowOff>
    </xdr:from>
    <xdr:to>
      <xdr:col>11</xdr:col>
      <xdr:colOff>719818</xdr:colOff>
      <xdr:row>14</xdr:row>
      <xdr:rowOff>185056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31446FBD-A346-442B-8280-D597C7F61D9D}"/>
            </a:ext>
          </a:extLst>
        </xdr:cNvPr>
        <xdr:cNvSpPr txBox="1"/>
      </xdr:nvSpPr>
      <xdr:spPr>
        <a:xfrm>
          <a:off x="10733315" y="413656"/>
          <a:ext cx="3539217" cy="370114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ทำการกรอกข้อมูลให้ครบทุกช่อง</a:t>
          </a:r>
          <a:b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kumimoji="0" lang="en-US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ช่อง 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"เพศ"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จะขึ้นเองตามคำนำหน้า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ช่องสถานะการเรียน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ให้เลือกสถานะนักเรียนปัจจุบัน</a:t>
          </a:r>
          <a:br>
            <a:rPr kumimoji="0" lang="en-US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ช่องวันที่ย้ายเข้า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/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ย้ายออก</a:t>
          </a:r>
          <a:b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en-US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ใส่ 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วัน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/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เดือน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/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ปี พ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.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ศ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. 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ที่ย้ายเข้า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/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ย้ายออก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เช่น 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990099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16/5/2563</a:t>
          </a:r>
          <a:r>
            <a:rPr kumimoji="0" lang="en-US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เซลล์จะจัดรูปแบบเป็น 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16 </a:t>
          </a: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พฤษภาคม 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2563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ให้เอง</a:t>
          </a:r>
          <a:endParaRPr kumimoji="0" lang="en-US" sz="16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  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หากมีนักเรียนย้ายเข้า ให้ต่อชื่อคนสุดท้ายของห้อง</a:t>
          </a:r>
          <a:endParaRPr lang="en-US" sz="1600" baseline="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 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12</xdr:col>
      <xdr:colOff>0</xdr:colOff>
      <xdr:row>1</xdr:row>
      <xdr:rowOff>87085</xdr:rowOff>
    </xdr:from>
    <xdr:to>
      <xdr:col>13</xdr:col>
      <xdr:colOff>591749</xdr:colOff>
      <xdr:row>13</xdr:row>
      <xdr:rowOff>5333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626ACED5-2253-47B8-9635-6F88654C1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2057" y="478971"/>
          <a:ext cx="1277549" cy="31839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80682</xdr:colOff>
      <xdr:row>1</xdr:row>
      <xdr:rowOff>0</xdr:rowOff>
    </xdr:from>
    <xdr:to>
      <xdr:col>28</xdr:col>
      <xdr:colOff>376518</xdr:colOff>
      <xdr:row>8</xdr:row>
      <xdr:rowOff>68579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E60C2D68-D5FC-42DC-9CBD-5D1299B0CBCE}"/>
            </a:ext>
          </a:extLst>
        </xdr:cNvPr>
        <xdr:cNvSpPr txBox="1"/>
      </xdr:nvSpPr>
      <xdr:spPr>
        <a:xfrm>
          <a:off x="16638494" y="439371"/>
          <a:ext cx="2626659" cy="357367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สำหรับกรอกผลการประเมินตัวชี้วัดปลายทาง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ผลการเรียนรู้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(กรอกข้อมูลเฉพาะช่องที่เป็นสีขาว) 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หมายถึง ผ่าน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มผ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หมายถึง ไม่ผ่าน</a:t>
          </a:r>
          <a:endParaRPr lang="en-US" sz="1600" baseline="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  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29</xdr:col>
      <xdr:colOff>32657</xdr:colOff>
      <xdr:row>1</xdr:row>
      <xdr:rowOff>0</xdr:rowOff>
    </xdr:from>
    <xdr:to>
      <xdr:col>32</xdr:col>
      <xdr:colOff>36577</xdr:colOff>
      <xdr:row>6</xdr:row>
      <xdr:rowOff>114191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6B8C38B5-1708-46F8-9621-2B5D6E29F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24171" y="457200"/>
          <a:ext cx="1277549" cy="31839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30480</xdr:colOff>
      <xdr:row>1</xdr:row>
      <xdr:rowOff>7620</xdr:rowOff>
    </xdr:from>
    <xdr:to>
      <xdr:col>25</xdr:col>
      <xdr:colOff>601980</xdr:colOff>
      <xdr:row>13</xdr:row>
      <xdr:rowOff>123825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E417786B-9D20-4BB5-B05D-C3AD4839F3FD}"/>
            </a:ext>
          </a:extLst>
        </xdr:cNvPr>
        <xdr:cNvSpPr txBox="1"/>
      </xdr:nvSpPr>
      <xdr:spPr>
        <a:xfrm>
          <a:off x="14081760" y="320040"/>
          <a:ext cx="3070860" cy="311086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ทำการกรอกข้อมูลให้ครบทุกช่องตัวชี้วัด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(กรอกข้อมูลเฉพาะช่องที่เป็นสีขาว)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th-TH" sz="1600" baseline="0">
            <a:solidFill>
              <a:schemeClr val="dk1"/>
            </a:solidFill>
            <a:effectLst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="1" baseline="0">
              <a:solidFill>
                <a:srgbClr val="FF0000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กรณีนักเรียนย้ายออก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en-US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ไม่ต้องกรอกคะแนน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="1" baseline="0">
              <a:solidFill>
                <a:srgbClr val="FF0000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กรณีนักเรียนย้ายเข้ากลางปี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ให้กรอกคะแนนจากโรงเรียนเดิม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68580</xdr:colOff>
      <xdr:row>1</xdr:row>
      <xdr:rowOff>7620</xdr:rowOff>
    </xdr:from>
    <xdr:to>
      <xdr:col>24</xdr:col>
      <xdr:colOff>0</xdr:colOff>
      <xdr:row>13</xdr:row>
      <xdr:rowOff>123825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383ECAE7-1753-4650-8573-A43D358399C0}"/>
            </a:ext>
          </a:extLst>
        </xdr:cNvPr>
        <xdr:cNvSpPr txBox="1"/>
      </xdr:nvSpPr>
      <xdr:spPr>
        <a:xfrm>
          <a:off x="12885420" y="320040"/>
          <a:ext cx="3055620" cy="311086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ทำการกรอกข้อมูลให้ครบทุกช่องตัวชี้วัด</a:t>
          </a:r>
          <a:b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(กรอกข้อมูลเฉพาะช่องที่เป็นสีขาว)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6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กรณีนักเรียนย้ายออก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en-US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ไม่ต้องกรอกคะแนน</a:t>
          </a:r>
          <a:endParaRPr kumimoji="0" lang="en-US" sz="16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กรณีนักเรียนย้ายเข้ากลางปี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ให้กรอกคะแนนจากโรงเรียนเดิม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</xdr:colOff>
      <xdr:row>0</xdr:row>
      <xdr:rowOff>83820</xdr:rowOff>
    </xdr:from>
    <xdr:to>
      <xdr:col>10</xdr:col>
      <xdr:colOff>623047</xdr:colOff>
      <xdr:row>6</xdr:row>
      <xdr:rowOff>99060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2509BB6A-D041-45CD-9609-9129D2CAD5E8}"/>
            </a:ext>
          </a:extLst>
        </xdr:cNvPr>
        <xdr:cNvSpPr txBox="1"/>
      </xdr:nvSpPr>
      <xdr:spPr>
        <a:xfrm>
          <a:off x="8793480" y="83820"/>
          <a:ext cx="3069067" cy="150114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ไม่ต้องกรอกข้อมูลใด ๆ 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</xdr:colOff>
      <xdr:row>0</xdr:row>
      <xdr:rowOff>293371</xdr:rowOff>
    </xdr:from>
    <xdr:to>
      <xdr:col>8</xdr:col>
      <xdr:colOff>7620</xdr:colOff>
      <xdr:row>8</xdr:row>
      <xdr:rowOff>274321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E41FEF44-5DFA-4A26-A292-642543863AFB}"/>
            </a:ext>
          </a:extLst>
        </xdr:cNvPr>
        <xdr:cNvSpPr txBox="1"/>
      </xdr:nvSpPr>
      <xdr:spPr>
        <a:xfrm>
          <a:off x="8896350" y="293371"/>
          <a:ext cx="3242310" cy="248031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31784</xdr:colOff>
      <xdr:row>0</xdr:row>
      <xdr:rowOff>41564</xdr:rowOff>
    </xdr:from>
    <xdr:to>
      <xdr:col>0</xdr:col>
      <xdr:colOff>2613620</xdr:colOff>
      <xdr:row>3</xdr:row>
      <xdr:rowOff>288637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5467223B-9669-4E93-948B-A1FA0DADF83B}"/>
            </a:ext>
          </a:extLst>
        </xdr:cNvPr>
        <xdr:cNvSpPr txBox="1"/>
      </xdr:nvSpPr>
      <xdr:spPr>
        <a:xfrm>
          <a:off x="31784" y="41564"/>
          <a:ext cx="2581836" cy="264390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นำข้อมูลจากไฟล์คุณลักษณะอันพึงประสงค์จากครูประจำชั้นมาเติมเฉพาะช่องสีขาว โดยให้วางแบบเก็บข้อความเท่านั้น</a:t>
          </a:r>
        </a:p>
        <a:p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0</xdr:col>
      <xdr:colOff>457200</xdr:colOff>
      <xdr:row>2</xdr:row>
      <xdr:rowOff>1648690</xdr:rowOff>
    </xdr:from>
    <xdr:to>
      <xdr:col>0</xdr:col>
      <xdr:colOff>1734749</xdr:colOff>
      <xdr:row>14</xdr:row>
      <xdr:rowOff>1572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F556B456-3525-4171-A21C-BA485EAC6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2133599"/>
          <a:ext cx="1277549" cy="318396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</xdr:colOff>
      <xdr:row>0</xdr:row>
      <xdr:rowOff>0</xdr:rowOff>
    </xdr:from>
    <xdr:to>
      <xdr:col>8</xdr:col>
      <xdr:colOff>7620</xdr:colOff>
      <xdr:row>0</xdr:row>
      <xdr:rowOff>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DA391806-9855-46E8-B01E-6FA194947924}"/>
            </a:ext>
          </a:extLst>
        </xdr:cNvPr>
        <xdr:cNvSpPr txBox="1"/>
      </xdr:nvSpPr>
      <xdr:spPr>
        <a:xfrm>
          <a:off x="8462010" y="293371"/>
          <a:ext cx="3242310" cy="248031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5</xdr:col>
      <xdr:colOff>60960</xdr:colOff>
      <xdr:row>0</xdr:row>
      <xdr:rowOff>91440</xdr:rowOff>
    </xdr:from>
    <xdr:to>
      <xdr:col>7</xdr:col>
      <xdr:colOff>531607</xdr:colOff>
      <xdr:row>5</xdr:row>
      <xdr:rowOff>30480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DCB0EDA6-03DB-4DB7-85F3-B438AE9087A9}"/>
            </a:ext>
          </a:extLst>
        </xdr:cNvPr>
        <xdr:cNvSpPr txBox="1"/>
      </xdr:nvSpPr>
      <xdr:spPr>
        <a:xfrm>
          <a:off x="8930640" y="91440"/>
          <a:ext cx="3069067" cy="150114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ไม่ต้องกรอกข้อมูลใด ๆ 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3650;&#3611;&#3619;&#3649;&#3585;&#3619;&#3617;&#3608;&#3640;&#3619;&#3585;&#3634;&#3619;&#3651;&#3609;&#3594;&#3633;&#3657;&#3609;&#3648;&#3619;&#3637;&#3618;&#3609;%202567\&#3650;&#3611;&#3619;&#3649;&#3585;&#3619;&#3617;&#3626;&#3617;&#3619;&#3619;&#3606;&#3609;&#3632;&#3626;&#3635;&#3588;&#3633;&#3597;%20&#3629;&#3609;&#3619;.%20&#3611;&#3637;%202567.xlsx" TargetMode="External"/><Relationship Id="rId1" Type="http://schemas.openxmlformats.org/officeDocument/2006/relationships/externalLinkPath" Target="/&#3650;&#3611;&#3619;&#3649;&#3585;&#3619;&#3617;&#3608;&#3640;&#3619;&#3585;&#3634;&#3619;&#3651;&#3609;&#3594;&#3633;&#3657;&#3609;&#3648;&#3619;&#3637;&#3618;&#3609;%202567/&#3650;&#3611;&#3619;&#3649;&#3585;&#3619;&#3617;&#3626;&#3617;&#3619;&#3619;&#3606;&#3609;&#3632;&#3626;&#3635;&#3588;&#3633;&#3597;%20&#3629;&#3609;&#3619;.%20&#3611;&#3637;%202567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si\Downloads\&#3611;&#3614;5-&#3611;&#3619;&#3632;&#3606;&#3617;&#3624;&#3638;&#3585;&#3625;&#3634;-&#3619;&#3634;&#3618;&#3623;&#3636;&#3594;&#3634;-&#3649;&#3610;&#3610;1&#3611;&#3637;&#3585;&#3624;-2565.xlsx" TargetMode="External"/><Relationship Id="rId1" Type="http://schemas.openxmlformats.org/officeDocument/2006/relationships/externalLinkPath" Target="file:///C:\Users\msi\Downloads\&#3611;&#3614;5-&#3611;&#3619;&#3632;&#3606;&#3617;&#3624;&#3638;&#3585;&#3625;&#3634;-&#3619;&#3634;&#3618;&#3623;&#3636;&#3594;&#3634;-&#3649;&#3610;&#3610;1&#3611;&#3637;&#3585;&#3624;-256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ายการ"/>
      <sheetName val="ตั้งค่า"/>
      <sheetName val="รายชื่อนักเรียน"/>
      <sheetName val="ตั้งค่าประเมินคุณลักษณะ"/>
      <sheetName val="ข้อที่ 1"/>
      <sheetName val="ข้อ 2"/>
      <sheetName val="ข้อ 3"/>
      <sheetName val="ข้อ 4"/>
      <sheetName val="ข้อ 5"/>
      <sheetName val="ข้อ 6"/>
      <sheetName val="ข้อ 7"/>
      <sheetName val="ข้อ 8"/>
      <sheetName val="สรุป"/>
      <sheetName val="พิมพ์หน้าปก"/>
      <sheetName val="พิมพ์รายชื่อ"/>
      <sheetName val="พิมพ์คุณลักษณะ ภ.1"/>
      <sheetName val="พิมพ์สรุป ภ.1"/>
      <sheetName val="พิมพ์คุณลักษณะ ภ.2"/>
      <sheetName val="พิมพ์สรุป ภ.2"/>
    </sheetNames>
    <sheetDataSet>
      <sheetData sheetId="0"/>
      <sheetData sheetId="1"/>
      <sheetData sheetId="2"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  <row r="8">
          <cell r="A8">
            <v>7</v>
          </cell>
        </row>
        <row r="9">
          <cell r="A9">
            <v>8</v>
          </cell>
        </row>
        <row r="10">
          <cell r="A10">
            <v>9</v>
          </cell>
        </row>
        <row r="11">
          <cell r="A11">
            <v>10</v>
          </cell>
        </row>
        <row r="12">
          <cell r="A12">
            <v>11</v>
          </cell>
        </row>
        <row r="13">
          <cell r="A13">
            <v>12</v>
          </cell>
        </row>
        <row r="14">
          <cell r="A14">
            <v>13</v>
          </cell>
        </row>
        <row r="15">
          <cell r="A15">
            <v>14</v>
          </cell>
        </row>
        <row r="16">
          <cell r="A16">
            <v>15</v>
          </cell>
        </row>
        <row r="17">
          <cell r="A17">
            <v>16</v>
          </cell>
        </row>
        <row r="18">
          <cell r="A18">
            <v>17</v>
          </cell>
        </row>
        <row r="19">
          <cell r="A19">
            <v>18</v>
          </cell>
        </row>
        <row r="20">
          <cell r="A20">
            <v>19</v>
          </cell>
        </row>
        <row r="21">
          <cell r="A21">
            <v>20</v>
          </cell>
        </row>
        <row r="22">
          <cell r="A22">
            <v>21</v>
          </cell>
        </row>
        <row r="23">
          <cell r="A23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ายการ"/>
      <sheetName val="ตั้งค่าปพ5"/>
      <sheetName val="รายชื่อนักเรียน"/>
      <sheetName val="ตั้งค่าเดือน"/>
      <sheetName val="ตั้งค่าประเมิน"/>
      <sheetName val="ประเมินตัวชี้วัด"/>
      <sheetName val="คะแนนตลอดปีการศึกษา"/>
      <sheetName val="ประเมินคุณลักษณะ"/>
      <sheetName val="ประเมินอ่านคิดเขียน"/>
      <sheetName val="พิมพ์ปกปพ.5"/>
      <sheetName val="พิมพ์รายชื่อนักเรียน"/>
      <sheetName val="พิมพ์ประเมินตัวชี้วัด"/>
      <sheetName val="พิมพ์คะแนนตลอดปีการศึกษา"/>
      <sheetName val="พิมพ์คุณลักษณะอันพึงประสงค์"/>
      <sheetName val="พิมพ์ประเมินคุณลักษณะ"/>
      <sheetName val="พิมพ์อ่านคิดเขียน"/>
      <sheetName val="พิมพ์สรุปผลพัฒนาผู้เรียน"/>
      <sheetName val="พิมพ์ปกหลัง"/>
    </sheetNames>
    <sheetDataSet>
      <sheetData sheetId="0"/>
      <sheetData sheetId="1">
        <row r="4">
          <cell r="I4" t="str">
            <v>อนุบาลนางรอง(สังขกฤษ์อนุสรณ์)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F980-B1BA-49D7-A1C3-415BA2DB99E4}">
  <sheetPr codeName="Sheet1"/>
  <dimension ref="A1:P31"/>
  <sheetViews>
    <sheetView topLeftCell="F1" workbookViewId="0">
      <selection activeCell="P2" sqref="P2"/>
    </sheetView>
  </sheetViews>
  <sheetFormatPr defaultColWidth="9" defaultRowHeight="18" x14ac:dyDescent="0.35"/>
  <cols>
    <col min="1" max="7" width="9" style="10"/>
    <col min="8" max="8" width="14.19921875" style="10" customWidth="1"/>
    <col min="9" max="9" width="12.5" style="10" customWidth="1"/>
    <col min="10" max="10" width="11.59765625" style="10" customWidth="1"/>
    <col min="11" max="11" width="28.5" style="10" customWidth="1"/>
    <col min="12" max="12" width="22.5" style="10" customWidth="1"/>
    <col min="13" max="13" width="9" style="10"/>
    <col min="14" max="14" width="22" style="1" customWidth="1"/>
    <col min="15" max="16384" width="9" style="1"/>
  </cols>
  <sheetData>
    <row r="1" spans="1:16" x14ac:dyDescent="0.35">
      <c r="A1" s="100" t="s">
        <v>38</v>
      </c>
      <c r="B1" s="100" t="s">
        <v>41</v>
      </c>
      <c r="C1" s="100" t="s">
        <v>302</v>
      </c>
      <c r="D1" s="100" t="s">
        <v>303</v>
      </c>
      <c r="E1" s="100" t="s">
        <v>304</v>
      </c>
      <c r="F1" s="100" t="s">
        <v>305</v>
      </c>
      <c r="G1" s="100" t="s">
        <v>306</v>
      </c>
      <c r="H1" s="100" t="s">
        <v>42</v>
      </c>
      <c r="I1" s="100" t="s">
        <v>307</v>
      </c>
      <c r="J1" s="100" t="s">
        <v>308</v>
      </c>
      <c r="K1" s="100" t="s">
        <v>309</v>
      </c>
      <c r="L1" s="100" t="s">
        <v>310</v>
      </c>
      <c r="M1" s="100" t="s">
        <v>311</v>
      </c>
      <c r="N1" s="100" t="s">
        <v>74</v>
      </c>
      <c r="O1" s="100"/>
      <c r="P1" s="100"/>
    </row>
    <row r="2" spans="1:16" x14ac:dyDescent="0.35">
      <c r="A2" s="36" t="s">
        <v>44</v>
      </c>
      <c r="B2" s="36" t="s">
        <v>312</v>
      </c>
      <c r="C2" s="36" t="s">
        <v>15</v>
      </c>
      <c r="D2" s="36" t="s">
        <v>313</v>
      </c>
      <c r="E2" s="36" t="s">
        <v>314</v>
      </c>
      <c r="F2" s="36" t="s">
        <v>315</v>
      </c>
      <c r="G2" s="36" t="s">
        <v>316</v>
      </c>
      <c r="H2" s="36" t="s">
        <v>45</v>
      </c>
      <c r="I2" s="36">
        <v>3</v>
      </c>
      <c r="J2" s="36" t="s">
        <v>296</v>
      </c>
      <c r="K2" s="36" t="s">
        <v>317</v>
      </c>
      <c r="L2" s="101" t="s">
        <v>318</v>
      </c>
      <c r="M2" s="102">
        <v>1</v>
      </c>
      <c r="N2" s="47" t="s">
        <v>32</v>
      </c>
      <c r="O2" s="47" t="s">
        <v>444</v>
      </c>
      <c r="P2" s="47">
        <v>1</v>
      </c>
    </row>
    <row r="3" spans="1:16" x14ac:dyDescent="0.35">
      <c r="A3" s="36" t="s">
        <v>47</v>
      </c>
      <c r="B3" s="36" t="s">
        <v>319</v>
      </c>
      <c r="C3" s="36" t="s">
        <v>109</v>
      </c>
      <c r="D3" s="36" t="s">
        <v>320</v>
      </c>
      <c r="E3" s="36" t="s">
        <v>321</v>
      </c>
      <c r="F3" s="36" t="s">
        <v>322</v>
      </c>
      <c r="G3" s="36" t="s">
        <v>323</v>
      </c>
      <c r="H3" s="36" t="s">
        <v>324</v>
      </c>
      <c r="I3" s="36">
        <v>2</v>
      </c>
      <c r="J3" s="36" t="s">
        <v>297</v>
      </c>
      <c r="K3" s="36" t="s">
        <v>325</v>
      </c>
      <c r="L3" s="101" t="s">
        <v>326</v>
      </c>
      <c r="M3" s="102">
        <v>2</v>
      </c>
      <c r="N3" s="47" t="s">
        <v>110</v>
      </c>
      <c r="O3" s="47" t="s">
        <v>445</v>
      </c>
      <c r="P3" s="47">
        <v>2</v>
      </c>
    </row>
    <row r="4" spans="1:16" x14ac:dyDescent="0.35">
      <c r="A4" s="36" t="s">
        <v>327</v>
      </c>
      <c r="B4" s="36" t="s">
        <v>312</v>
      </c>
      <c r="D4" s="36" t="s">
        <v>328</v>
      </c>
      <c r="E4" s="36" t="s">
        <v>329</v>
      </c>
      <c r="F4" s="36" t="s">
        <v>330</v>
      </c>
      <c r="G4" s="36" t="s">
        <v>331</v>
      </c>
      <c r="H4" s="36" t="s">
        <v>46</v>
      </c>
      <c r="I4" s="36">
        <v>1</v>
      </c>
      <c r="J4" s="36" t="s">
        <v>298</v>
      </c>
      <c r="K4" s="36" t="s">
        <v>332</v>
      </c>
      <c r="L4" s="101" t="s">
        <v>333</v>
      </c>
      <c r="N4" s="47" t="s">
        <v>111</v>
      </c>
    </row>
    <row r="5" spans="1:16" x14ac:dyDescent="0.35">
      <c r="A5" s="36" t="s">
        <v>334</v>
      </c>
      <c r="B5" s="36" t="s">
        <v>319</v>
      </c>
      <c r="D5" s="36" t="s">
        <v>335</v>
      </c>
      <c r="E5" s="36" t="s">
        <v>336</v>
      </c>
      <c r="F5" s="36" t="s">
        <v>337</v>
      </c>
      <c r="G5" s="36" t="s">
        <v>338</v>
      </c>
      <c r="H5" s="36" t="s">
        <v>401</v>
      </c>
      <c r="I5" s="36">
        <v>0</v>
      </c>
      <c r="J5" s="36" t="s">
        <v>299</v>
      </c>
      <c r="K5" s="36" t="s">
        <v>339</v>
      </c>
      <c r="L5" s="101" t="s">
        <v>340</v>
      </c>
      <c r="N5" s="47" t="s">
        <v>112</v>
      </c>
    </row>
    <row r="6" spans="1:16" x14ac:dyDescent="0.35">
      <c r="A6" s="36" t="s">
        <v>341</v>
      </c>
      <c r="B6" s="36" t="s">
        <v>319</v>
      </c>
      <c r="D6" s="36" t="s">
        <v>342</v>
      </c>
      <c r="E6" s="36" t="s">
        <v>343</v>
      </c>
      <c r="K6" s="36" t="s">
        <v>344</v>
      </c>
      <c r="L6" s="101" t="s">
        <v>345</v>
      </c>
      <c r="N6" s="47" t="s">
        <v>113</v>
      </c>
    </row>
    <row r="7" spans="1:16" x14ac:dyDescent="0.35">
      <c r="A7" s="36" t="s">
        <v>346</v>
      </c>
      <c r="B7" s="36" t="s">
        <v>312</v>
      </c>
      <c r="D7" s="36" t="s">
        <v>347</v>
      </c>
      <c r="E7" s="36" t="s">
        <v>348</v>
      </c>
      <c r="K7" s="36" t="s">
        <v>349</v>
      </c>
      <c r="L7" s="101" t="s">
        <v>350</v>
      </c>
      <c r="N7" s="47" t="s">
        <v>114</v>
      </c>
    </row>
    <row r="8" spans="1:16" x14ac:dyDescent="0.35">
      <c r="D8" s="36" t="s">
        <v>351</v>
      </c>
      <c r="E8" s="36" t="s">
        <v>352</v>
      </c>
      <c r="K8" s="36" t="s">
        <v>353</v>
      </c>
      <c r="L8" s="101" t="s">
        <v>354</v>
      </c>
      <c r="N8" s="47" t="s">
        <v>115</v>
      </c>
    </row>
    <row r="9" spans="1:16" x14ac:dyDescent="0.35">
      <c r="K9" s="36" t="s">
        <v>355</v>
      </c>
      <c r="L9" s="101" t="s">
        <v>356</v>
      </c>
      <c r="N9" s="47" t="s">
        <v>116</v>
      </c>
    </row>
    <row r="10" spans="1:16" x14ac:dyDescent="0.35">
      <c r="K10" s="36" t="s">
        <v>357</v>
      </c>
      <c r="L10" s="101" t="s">
        <v>358</v>
      </c>
    </row>
    <row r="11" spans="1:16" x14ac:dyDescent="0.35">
      <c r="K11" s="36" t="s">
        <v>359</v>
      </c>
      <c r="L11" s="101" t="s">
        <v>360</v>
      </c>
    </row>
    <row r="12" spans="1:16" x14ac:dyDescent="0.35">
      <c r="K12" s="36" t="s">
        <v>361</v>
      </c>
      <c r="L12" s="101" t="s">
        <v>362</v>
      </c>
    </row>
    <row r="13" spans="1:16" x14ac:dyDescent="0.35">
      <c r="K13" s="36" t="s">
        <v>363</v>
      </c>
      <c r="L13" s="101" t="s">
        <v>364</v>
      </c>
    </row>
    <row r="14" spans="1:16" x14ac:dyDescent="0.35">
      <c r="K14" s="36" t="s">
        <v>365</v>
      </c>
      <c r="L14" s="101" t="s">
        <v>366</v>
      </c>
    </row>
    <row r="15" spans="1:16" x14ac:dyDescent="0.35">
      <c r="K15" s="36" t="s">
        <v>367</v>
      </c>
      <c r="L15" s="101" t="s">
        <v>368</v>
      </c>
    </row>
    <row r="16" spans="1:16" x14ac:dyDescent="0.35">
      <c r="K16" s="36" t="s">
        <v>369</v>
      </c>
      <c r="L16" s="101" t="s">
        <v>370</v>
      </c>
    </row>
    <row r="17" spans="11:12" x14ac:dyDescent="0.35">
      <c r="K17" s="36" t="s">
        <v>371</v>
      </c>
      <c r="L17" s="101" t="s">
        <v>372</v>
      </c>
    </row>
    <row r="18" spans="11:12" x14ac:dyDescent="0.35">
      <c r="K18" s="36" t="s">
        <v>373</v>
      </c>
      <c r="L18" s="101" t="s">
        <v>374</v>
      </c>
    </row>
    <row r="19" spans="11:12" x14ac:dyDescent="0.35">
      <c r="K19" s="36" t="s">
        <v>375</v>
      </c>
      <c r="L19" s="101" t="s">
        <v>376</v>
      </c>
    </row>
    <row r="20" spans="11:12" x14ac:dyDescent="0.35">
      <c r="K20" s="36" t="s">
        <v>377</v>
      </c>
      <c r="L20" s="101" t="s">
        <v>378</v>
      </c>
    </row>
    <row r="21" spans="11:12" x14ac:dyDescent="0.35">
      <c r="K21" s="36" t="s">
        <v>379</v>
      </c>
      <c r="L21" s="103" t="s">
        <v>380</v>
      </c>
    </row>
    <row r="22" spans="11:12" x14ac:dyDescent="0.35">
      <c r="K22" s="36" t="s">
        <v>381</v>
      </c>
      <c r="L22" s="103" t="s">
        <v>382</v>
      </c>
    </row>
    <row r="23" spans="11:12" x14ac:dyDescent="0.35">
      <c r="K23" s="36" t="s">
        <v>383</v>
      </c>
      <c r="L23" s="101" t="s">
        <v>384</v>
      </c>
    </row>
    <row r="24" spans="11:12" x14ac:dyDescent="0.35">
      <c r="K24" s="36" t="s">
        <v>385</v>
      </c>
      <c r="L24" s="101" t="s">
        <v>386</v>
      </c>
    </row>
    <row r="25" spans="11:12" x14ac:dyDescent="0.35">
      <c r="K25" s="36" t="s">
        <v>387</v>
      </c>
      <c r="L25" s="101" t="s">
        <v>388</v>
      </c>
    </row>
    <row r="26" spans="11:12" x14ac:dyDescent="0.35">
      <c r="K26" s="36" t="s">
        <v>389</v>
      </c>
      <c r="L26" s="101" t="s">
        <v>390</v>
      </c>
    </row>
    <row r="27" spans="11:12" x14ac:dyDescent="0.35">
      <c r="K27" s="36" t="s">
        <v>391</v>
      </c>
      <c r="L27" s="101" t="s">
        <v>392</v>
      </c>
    </row>
    <row r="28" spans="11:12" x14ac:dyDescent="0.35">
      <c r="K28" s="36" t="s">
        <v>393</v>
      </c>
      <c r="L28" s="101" t="s">
        <v>394</v>
      </c>
    </row>
    <row r="29" spans="11:12" x14ac:dyDescent="0.35">
      <c r="K29" s="36" t="s">
        <v>395</v>
      </c>
      <c r="L29" s="101" t="s">
        <v>396</v>
      </c>
    </row>
    <row r="30" spans="11:12" x14ac:dyDescent="0.35">
      <c r="K30" s="36" t="s">
        <v>397</v>
      </c>
      <c r="L30" s="101" t="s">
        <v>398</v>
      </c>
    </row>
    <row r="31" spans="11:12" x14ac:dyDescent="0.35">
      <c r="K31" s="36" t="s">
        <v>399</v>
      </c>
      <c r="L31" s="101" t="s">
        <v>400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984E0-C814-487E-9CB3-2172643528CB}">
  <sheetPr codeName="Sheet8">
    <tabColor rgb="FF00B0F0"/>
  </sheetPr>
  <dimension ref="A1:H9"/>
  <sheetViews>
    <sheetView workbookViewId="0">
      <selection activeCell="E14" sqref="E14"/>
    </sheetView>
  </sheetViews>
  <sheetFormatPr defaultColWidth="5.59765625" defaultRowHeight="18" x14ac:dyDescent="0.35"/>
  <cols>
    <col min="1" max="1" width="69.59765625" style="1" customWidth="1"/>
    <col min="2" max="2" width="5.59765625" style="1"/>
    <col min="3" max="3" width="6.3984375" style="1" bestFit="1" customWidth="1"/>
    <col min="4" max="4" width="11.69921875" style="1" customWidth="1"/>
    <col min="5" max="5" width="23.09765625" style="1" customWidth="1"/>
    <col min="6" max="6" width="9.09765625" style="1" customWidth="1"/>
    <col min="7" max="7" width="25" style="1" customWidth="1"/>
    <col min="8" max="8" width="8.69921875" style="1" customWidth="1"/>
    <col min="9" max="16384" width="5.59765625" style="1"/>
  </cols>
  <sheetData>
    <row r="1" spans="1:8" ht="21" x14ac:dyDescent="0.35">
      <c r="A1" s="13" t="s">
        <v>421</v>
      </c>
      <c r="B1" s="305" t="s">
        <v>422</v>
      </c>
      <c r="C1" s="306"/>
      <c r="D1" s="306"/>
      <c r="E1" s="307"/>
      <c r="F1" s="12"/>
      <c r="G1" s="12"/>
      <c r="H1" s="12"/>
    </row>
    <row r="2" spans="1:8" ht="21" x14ac:dyDescent="0.35">
      <c r="A2" s="93" t="s">
        <v>488</v>
      </c>
      <c r="B2" s="284" t="s">
        <v>292</v>
      </c>
      <c r="C2" s="285"/>
      <c r="D2" s="286" t="s">
        <v>51</v>
      </c>
      <c r="E2" s="286" t="s">
        <v>293</v>
      </c>
      <c r="F2" s="12"/>
      <c r="G2" s="12"/>
      <c r="H2" s="12"/>
    </row>
    <row r="3" spans="1:8" ht="21" x14ac:dyDescent="0.4">
      <c r="A3" s="93" t="s">
        <v>489</v>
      </c>
      <c r="B3" s="94" t="s">
        <v>294</v>
      </c>
      <c r="C3" s="95" t="s">
        <v>295</v>
      </c>
      <c r="D3" s="286"/>
      <c r="E3" s="286"/>
      <c r="F3" s="12"/>
      <c r="G3" s="12"/>
      <c r="H3" s="12"/>
    </row>
    <row r="4" spans="1:8" ht="21" x14ac:dyDescent="0.35">
      <c r="A4" s="93" t="s">
        <v>490</v>
      </c>
      <c r="B4" s="96">
        <v>80</v>
      </c>
      <c r="C4" s="96">
        <v>100</v>
      </c>
      <c r="D4" s="94">
        <v>3</v>
      </c>
      <c r="E4" s="94" t="s">
        <v>296</v>
      </c>
      <c r="F4" s="12"/>
      <c r="G4" s="12"/>
      <c r="H4" s="12"/>
    </row>
    <row r="5" spans="1:8" ht="21" x14ac:dyDescent="0.35">
      <c r="A5" s="93" t="s">
        <v>491</v>
      </c>
      <c r="B5" s="96">
        <v>60</v>
      </c>
      <c r="C5" s="96">
        <v>79.989999999999995</v>
      </c>
      <c r="D5" s="94">
        <v>2</v>
      </c>
      <c r="E5" s="94" t="s">
        <v>297</v>
      </c>
      <c r="F5" s="12"/>
      <c r="G5" s="12"/>
      <c r="H5" s="12"/>
    </row>
    <row r="6" spans="1:8" ht="21" x14ac:dyDescent="0.35">
      <c r="A6" s="93" t="s">
        <v>492</v>
      </c>
      <c r="B6" s="96">
        <v>40</v>
      </c>
      <c r="C6" s="96">
        <v>59.99</v>
      </c>
      <c r="D6" s="94">
        <v>1</v>
      </c>
      <c r="E6" s="94" t="s">
        <v>298</v>
      </c>
      <c r="F6" s="12"/>
      <c r="G6" s="12"/>
      <c r="H6" s="12"/>
    </row>
    <row r="7" spans="1:8" ht="21" x14ac:dyDescent="0.35">
      <c r="B7" s="96">
        <v>0</v>
      </c>
      <c r="C7" s="96">
        <v>39.99</v>
      </c>
      <c r="D7" s="94">
        <v>0</v>
      </c>
      <c r="E7" s="97" t="s">
        <v>299</v>
      </c>
      <c r="F7" s="12"/>
      <c r="G7" s="12"/>
      <c r="H7" s="12"/>
    </row>
    <row r="8" spans="1:8" ht="21" x14ac:dyDescent="0.35">
      <c r="B8" s="289" t="s">
        <v>300</v>
      </c>
      <c r="C8" s="290"/>
      <c r="D8" s="290"/>
      <c r="E8" s="291"/>
      <c r="F8" s="12"/>
      <c r="G8" s="12"/>
      <c r="H8" s="12"/>
    </row>
    <row r="9" spans="1:8" ht="21" x14ac:dyDescent="0.35">
      <c r="B9" s="292" t="s">
        <v>301</v>
      </c>
      <c r="C9" s="293"/>
      <c r="D9" s="293"/>
      <c r="E9" s="294"/>
      <c r="F9" s="12"/>
      <c r="G9" s="12"/>
      <c r="H9" s="12"/>
    </row>
  </sheetData>
  <sheetProtection algorithmName="SHA-512" hashValue="XyQghNsToRF+pvKVYR+ysC7O+jXYZTpY19K5vJehfabKxbMlABDfksOyNaoQJ3Av3buufjcjE+WK00HwaJV5Vw==" saltValue="wEZ7PV9HdVqtAp5Vj6Ib7A==" spinCount="100000" sheet="1" objects="1" scenarios="1"/>
  <protectedRanges>
    <protectedRange sqref="B4:C7" name="ช่วง2"/>
    <protectedRange sqref="A2:A6" name="ช่วง1_2"/>
  </protectedRanges>
  <mergeCells count="6">
    <mergeCell ref="B9:E9"/>
    <mergeCell ref="B1:E1"/>
    <mergeCell ref="B2:C2"/>
    <mergeCell ref="D2:D3"/>
    <mergeCell ref="E2:E3"/>
    <mergeCell ref="B8:E8"/>
  </mergeCells>
  <dataValidations count="1">
    <dataValidation type="decimal" allowBlank="1" showInputMessage="1" showErrorMessage="1" sqref="B4:C7" xr:uid="{FE5D95E0-3D11-43F0-B0BC-705401C8D9BE}">
      <formula1>0</formula1>
      <formula2>100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D5ACD-36BB-4351-9613-56767FC2F53A}">
  <sheetPr codeName="Sheet10"/>
  <dimension ref="A1:J52"/>
  <sheetViews>
    <sheetView workbookViewId="0">
      <selection activeCell="J6" sqref="J6"/>
    </sheetView>
  </sheetViews>
  <sheetFormatPr defaultColWidth="5.59765625" defaultRowHeight="18" x14ac:dyDescent="0.25"/>
  <cols>
    <col min="1" max="1" width="5.59765625" style="92"/>
    <col min="2" max="2" width="25.19921875" style="92" customWidth="1"/>
    <col min="3" max="3" width="6.09765625" style="92" customWidth="1"/>
    <col min="4" max="16384" width="5.59765625" style="92"/>
  </cols>
  <sheetData>
    <row r="1" spans="1:10" x14ac:dyDescent="0.25">
      <c r="A1" s="315" t="s">
        <v>36</v>
      </c>
      <c r="B1" s="318" t="s">
        <v>48</v>
      </c>
      <c r="C1" s="321" t="s">
        <v>481</v>
      </c>
      <c r="D1" s="322"/>
      <c r="E1" s="322"/>
      <c r="F1" s="322"/>
      <c r="G1" s="322"/>
      <c r="H1" s="322"/>
      <c r="I1" s="322"/>
      <c r="J1" s="323"/>
    </row>
    <row r="2" spans="1:10" ht="21.75" customHeight="1" x14ac:dyDescent="0.25">
      <c r="A2" s="316"/>
      <c r="B2" s="319"/>
      <c r="C2" s="149"/>
      <c r="D2" s="312" t="s">
        <v>52</v>
      </c>
      <c r="E2" s="312"/>
      <c r="F2" s="312"/>
      <c r="G2" s="312"/>
      <c r="H2" s="312"/>
      <c r="I2" s="313" t="s">
        <v>56</v>
      </c>
      <c r="J2" s="314" t="s">
        <v>51</v>
      </c>
    </row>
    <row r="3" spans="1:10" x14ac:dyDescent="0.25">
      <c r="A3" s="316"/>
      <c r="B3" s="319"/>
      <c r="C3" s="324" t="s">
        <v>291</v>
      </c>
      <c r="D3" s="326">
        <v>1</v>
      </c>
      <c r="E3" s="326">
        <f>D3+1</f>
        <v>2</v>
      </c>
      <c r="F3" s="326">
        <f t="shared" ref="F3:H3" si="0">E3+1</f>
        <v>3</v>
      </c>
      <c r="G3" s="326">
        <f t="shared" si="0"/>
        <v>4</v>
      </c>
      <c r="H3" s="326">
        <f t="shared" si="0"/>
        <v>5</v>
      </c>
      <c r="I3" s="313"/>
      <c r="J3" s="314"/>
    </row>
    <row r="4" spans="1:10" x14ac:dyDescent="0.25">
      <c r="A4" s="316"/>
      <c r="B4" s="319"/>
      <c r="C4" s="325"/>
      <c r="D4" s="327"/>
      <c r="E4" s="327"/>
      <c r="F4" s="327"/>
      <c r="G4" s="327"/>
      <c r="H4" s="327"/>
      <c r="I4" s="313"/>
      <c r="J4" s="314"/>
    </row>
    <row r="5" spans="1:10" x14ac:dyDescent="0.25">
      <c r="A5" s="317"/>
      <c r="B5" s="320"/>
      <c r="C5" s="150" t="s">
        <v>54</v>
      </c>
      <c r="D5" s="14">
        <v>20</v>
      </c>
      <c r="E5" s="14">
        <v>20</v>
      </c>
      <c r="F5" s="14">
        <v>20</v>
      </c>
      <c r="G5" s="14">
        <v>20</v>
      </c>
      <c r="H5" s="14">
        <v>20</v>
      </c>
      <c r="I5" s="151">
        <f>SUM(D5:H5)</f>
        <v>100</v>
      </c>
      <c r="J5" s="314"/>
    </row>
    <row r="6" spans="1:10" x14ac:dyDescent="0.35">
      <c r="A6" s="152">
        <v>1</v>
      </c>
      <c r="B6" s="153" t="str">
        <f>IF(รายชื่อนักเรียน!D2="","",รายชื่อนักเรียน!D2&amp;รายชื่อนักเรียน!E2&amp; "  " &amp; รายชื่อนักเรียน!F2)</f>
        <v/>
      </c>
      <c r="C6" s="308"/>
      <c r="D6" s="114"/>
      <c r="E6" s="114"/>
      <c r="F6" s="114"/>
      <c r="G6" s="114"/>
      <c r="H6" s="114"/>
      <c r="I6" s="154" t="str">
        <f>IF(B6="","",IF(รายชื่อนักเรียน!H2="ย้ายออก","ย้ายออก",IF(รายชื่อนักเรียน!H2="แขวนลอย","แขวนลอย",SUM(D6:H6))))</f>
        <v/>
      </c>
      <c r="J6" s="155" t="str">
        <f>IF(B6="","",IF(รายชื่อนักเรียน!H2="ย้ายออก","ย้ายออก",IF(รายชื่อนักเรียน!H2="แขวนลอย","แขวนลอย",IF(I6="","",IF(I6&gt;=ตั้งค่าประเมินอ่านคิดฯ!$B$4,3,IF(I6&gt;=ตั้งค่าประเมินอ่านคิดฯ!$B$5,2,IF(I6&gt;=ตั้งค่าประเมินอ่านคิดฯ!$B$6,1,0)))))))</f>
        <v/>
      </c>
    </row>
    <row r="7" spans="1:10" x14ac:dyDescent="0.35">
      <c r="A7" s="152">
        <v>2</v>
      </c>
      <c r="B7" s="153" t="str">
        <f>IF(รายชื่อนักเรียน!D3="","",รายชื่อนักเรียน!D3&amp;รายชื่อนักเรียน!E3&amp; "  " &amp; รายชื่อนักเรียน!F3)</f>
        <v/>
      </c>
      <c r="C7" s="309"/>
      <c r="D7" s="114"/>
      <c r="E7" s="114"/>
      <c r="F7" s="114"/>
      <c r="G7" s="114"/>
      <c r="H7" s="114"/>
      <c r="I7" s="154" t="str">
        <f>IF(B7="","",IF(รายชื่อนักเรียน!H3="ย้ายออก","ย้ายออก",IF(รายชื่อนักเรียน!H3="แขวนลอย","แขวนลอย",SUM(D7:H7))))</f>
        <v/>
      </c>
      <c r="J7" s="155" t="str">
        <f>IF(B7="","",IF(รายชื่อนักเรียน!H3="ย้ายออก","ย้ายออก",IF(รายชื่อนักเรียน!H3="แขวนลอย","แขวนลอย",IF(I7="","",IF(I7&gt;=ตั้งค่าประเมินอ่านคิดฯ!$B$4,3,IF(I7&gt;=ตั้งค่าประเมินอ่านคิดฯ!$B$5,2,IF(I7&gt;=ตั้งค่าประเมินอ่านคิดฯ!$B$6,1,0)))))))</f>
        <v/>
      </c>
    </row>
    <row r="8" spans="1:10" x14ac:dyDescent="0.35">
      <c r="A8" s="152">
        <v>3</v>
      </c>
      <c r="B8" s="153" t="str">
        <f>IF(รายชื่อนักเรียน!D4="","",รายชื่อนักเรียน!D4&amp;รายชื่อนักเรียน!E4&amp; "  " &amp; รายชื่อนักเรียน!F4)</f>
        <v/>
      </c>
      <c r="C8" s="309"/>
      <c r="D8" s="114"/>
      <c r="E8" s="114"/>
      <c r="F8" s="114"/>
      <c r="G8" s="114"/>
      <c r="H8" s="114"/>
      <c r="I8" s="154" t="str">
        <f>IF(B8="","",IF(รายชื่อนักเรียน!H4="ย้ายออก","ย้ายออก",IF(รายชื่อนักเรียน!H4="แขวนลอย","แขวนลอย",SUM(D8:H8))))</f>
        <v/>
      </c>
      <c r="J8" s="155" t="str">
        <f>IF(B8="","",IF(รายชื่อนักเรียน!H4="ย้ายออก","ย้ายออก",IF(รายชื่อนักเรียน!H4="แขวนลอย","แขวนลอย",IF(I8="","",IF(I8&gt;=ตั้งค่าประเมินอ่านคิดฯ!$B$4,3,IF(I8&gt;=ตั้งค่าประเมินอ่านคิดฯ!$B$5,2,IF(I8&gt;=ตั้งค่าประเมินอ่านคิดฯ!$B$6,1,0)))))))</f>
        <v/>
      </c>
    </row>
    <row r="9" spans="1:10" x14ac:dyDescent="0.35">
      <c r="A9" s="152">
        <v>4</v>
      </c>
      <c r="B9" s="153" t="str">
        <f>IF(รายชื่อนักเรียน!D5="","",รายชื่อนักเรียน!D5&amp;รายชื่อนักเรียน!E5&amp; "  " &amp; รายชื่อนักเรียน!F5)</f>
        <v/>
      </c>
      <c r="C9" s="309"/>
      <c r="D9" s="114"/>
      <c r="E9" s="114"/>
      <c r="F9" s="114"/>
      <c r="G9" s="114"/>
      <c r="H9" s="114"/>
      <c r="I9" s="154" t="str">
        <f>IF(B9="","",IF(รายชื่อนักเรียน!H5="ย้ายออก","ย้ายออก",IF(รายชื่อนักเรียน!H5="แขวนลอย","แขวนลอย",SUM(D9:H9))))</f>
        <v/>
      </c>
      <c r="J9" s="155" t="str">
        <f>IF(B9="","",IF(รายชื่อนักเรียน!H5="ย้ายออก","ย้ายออก",IF(รายชื่อนักเรียน!H5="แขวนลอย","แขวนลอย",IF(I9="","",IF(I9&gt;=ตั้งค่าประเมินอ่านคิดฯ!$B$4,3,IF(I9&gt;=ตั้งค่าประเมินอ่านคิดฯ!$B$5,2,IF(I9&gt;=ตั้งค่าประเมินอ่านคิดฯ!$B$6,1,0)))))))</f>
        <v/>
      </c>
    </row>
    <row r="10" spans="1:10" x14ac:dyDescent="0.35">
      <c r="A10" s="152">
        <v>5</v>
      </c>
      <c r="B10" s="153" t="str">
        <f>IF(รายชื่อนักเรียน!D6="","",รายชื่อนักเรียน!D6&amp;รายชื่อนักเรียน!E6&amp; "  " &amp; รายชื่อนักเรียน!F6)</f>
        <v/>
      </c>
      <c r="C10" s="309"/>
      <c r="D10" s="114"/>
      <c r="E10" s="114"/>
      <c r="F10" s="114"/>
      <c r="G10" s="114"/>
      <c r="H10" s="114"/>
      <c r="I10" s="154" t="str">
        <f>IF(B10="","",IF(รายชื่อนักเรียน!H6="ย้ายออก","ย้ายออก",IF(รายชื่อนักเรียน!H6="แขวนลอย","แขวนลอย",SUM(D10:H10))))</f>
        <v/>
      </c>
      <c r="J10" s="155" t="str">
        <f>IF(B10="","",IF(รายชื่อนักเรียน!H6="ย้ายออก","ย้ายออก",IF(รายชื่อนักเรียน!H6="แขวนลอย","แขวนลอย",IF(I10="","",IF(I10&gt;=ตั้งค่าประเมินอ่านคิดฯ!$B$4,3,IF(I10&gt;=ตั้งค่าประเมินอ่านคิดฯ!$B$5,2,IF(I10&gt;=ตั้งค่าประเมินอ่านคิดฯ!$B$6,1,0)))))))</f>
        <v/>
      </c>
    </row>
    <row r="11" spans="1:10" x14ac:dyDescent="0.35">
      <c r="A11" s="152">
        <v>6</v>
      </c>
      <c r="B11" s="153" t="str">
        <f>IF(รายชื่อนักเรียน!D7="","",รายชื่อนักเรียน!D7&amp;รายชื่อนักเรียน!E7&amp; "  " &amp; รายชื่อนักเรียน!F7)</f>
        <v/>
      </c>
      <c r="C11" s="309"/>
      <c r="D11" s="114"/>
      <c r="E11" s="114"/>
      <c r="F11" s="114"/>
      <c r="G11" s="114"/>
      <c r="H11" s="114"/>
      <c r="I11" s="154" t="str">
        <f>IF(B11="","",IF(รายชื่อนักเรียน!H7="ย้ายออก","ย้ายออก",IF(รายชื่อนักเรียน!H7="แขวนลอย","แขวนลอย",SUM(D11:H11))))</f>
        <v/>
      </c>
      <c r="J11" s="155" t="str">
        <f>IF(B11="","",IF(รายชื่อนักเรียน!H7="ย้ายออก","ย้ายออก",IF(รายชื่อนักเรียน!H7="แขวนลอย","แขวนลอย",IF(I11="","",IF(I11&gt;=ตั้งค่าประเมินอ่านคิดฯ!$B$4,3,IF(I11&gt;=ตั้งค่าประเมินอ่านคิดฯ!$B$5,2,IF(I11&gt;=ตั้งค่าประเมินอ่านคิดฯ!$B$6,1,0)))))))</f>
        <v/>
      </c>
    </row>
    <row r="12" spans="1:10" x14ac:dyDescent="0.35">
      <c r="A12" s="152">
        <v>7</v>
      </c>
      <c r="B12" s="153" t="str">
        <f>IF(รายชื่อนักเรียน!D8="","",รายชื่อนักเรียน!D8&amp;รายชื่อนักเรียน!E8&amp; "  " &amp; รายชื่อนักเรียน!F8)</f>
        <v/>
      </c>
      <c r="C12" s="309"/>
      <c r="D12" s="114"/>
      <c r="E12" s="114"/>
      <c r="F12" s="114"/>
      <c r="G12" s="114"/>
      <c r="H12" s="114"/>
      <c r="I12" s="154" t="str">
        <f>IF(B12="","",IF(รายชื่อนักเรียน!H8="ย้ายออก","ย้ายออก",IF(รายชื่อนักเรียน!H8="แขวนลอย","แขวนลอย",SUM(D12:H12))))</f>
        <v/>
      </c>
      <c r="J12" s="155" t="str">
        <f>IF(B12="","",IF(รายชื่อนักเรียน!H8="ย้ายออก","ย้ายออก",IF(รายชื่อนักเรียน!H8="แขวนลอย","แขวนลอย",IF(I12="","",IF(I12&gt;=ตั้งค่าประเมินอ่านคิดฯ!$B$4,3,IF(I12&gt;=ตั้งค่าประเมินอ่านคิดฯ!$B$5,2,IF(I12&gt;=ตั้งค่าประเมินอ่านคิดฯ!$B$6,1,0)))))))</f>
        <v/>
      </c>
    </row>
    <row r="13" spans="1:10" x14ac:dyDescent="0.35">
      <c r="A13" s="152">
        <v>8</v>
      </c>
      <c r="B13" s="153" t="str">
        <f>IF(รายชื่อนักเรียน!D9="","",รายชื่อนักเรียน!D9&amp;รายชื่อนักเรียน!E9&amp; "  " &amp; รายชื่อนักเรียน!F9)</f>
        <v/>
      </c>
      <c r="C13" s="309"/>
      <c r="D13" s="114"/>
      <c r="E13" s="114"/>
      <c r="F13" s="114"/>
      <c r="G13" s="114"/>
      <c r="H13" s="114"/>
      <c r="I13" s="154" t="str">
        <f>IF(B13="","",IF(รายชื่อนักเรียน!H9="ย้ายออก","ย้ายออก",IF(รายชื่อนักเรียน!H9="แขวนลอย","แขวนลอย",SUM(D13:H13))))</f>
        <v/>
      </c>
      <c r="J13" s="155" t="str">
        <f>IF(B13="","",IF(รายชื่อนักเรียน!H9="ย้ายออก","ย้ายออก",IF(รายชื่อนักเรียน!H9="แขวนลอย","แขวนลอย",IF(I13="","",IF(I13&gt;=ตั้งค่าประเมินอ่านคิดฯ!$B$4,3,IF(I13&gt;=ตั้งค่าประเมินอ่านคิดฯ!$B$5,2,IF(I13&gt;=ตั้งค่าประเมินอ่านคิดฯ!$B$6,1,0)))))))</f>
        <v/>
      </c>
    </row>
    <row r="14" spans="1:10" x14ac:dyDescent="0.35">
      <c r="A14" s="152">
        <v>9</v>
      </c>
      <c r="B14" s="153" t="str">
        <f>IF(รายชื่อนักเรียน!D10="","",รายชื่อนักเรียน!D10&amp;รายชื่อนักเรียน!E10&amp; "  " &amp; รายชื่อนักเรียน!F10)</f>
        <v/>
      </c>
      <c r="C14" s="309"/>
      <c r="D14" s="114"/>
      <c r="E14" s="114"/>
      <c r="F14" s="114"/>
      <c r="G14" s="114"/>
      <c r="H14" s="114"/>
      <c r="I14" s="154" t="str">
        <f>IF(B14="","",IF(รายชื่อนักเรียน!H10="ย้ายออก","ย้ายออก",IF(รายชื่อนักเรียน!H10="แขวนลอย","แขวนลอย",SUM(D14:H14))))</f>
        <v/>
      </c>
      <c r="J14" s="155" t="str">
        <f>IF(B14="","",IF(รายชื่อนักเรียน!H10="ย้ายออก","ย้ายออก",IF(รายชื่อนักเรียน!H10="แขวนลอย","แขวนลอย",IF(I14="","",IF(I14&gt;=ตั้งค่าประเมินอ่านคิดฯ!$B$4,3,IF(I14&gt;=ตั้งค่าประเมินอ่านคิดฯ!$B$5,2,IF(I14&gt;=ตั้งค่าประเมินอ่านคิดฯ!$B$6,1,0)))))))</f>
        <v/>
      </c>
    </row>
    <row r="15" spans="1:10" x14ac:dyDescent="0.35">
      <c r="A15" s="152">
        <v>10</v>
      </c>
      <c r="B15" s="153" t="str">
        <f>IF(รายชื่อนักเรียน!D11="","",รายชื่อนักเรียน!D11&amp;รายชื่อนักเรียน!E11&amp; "  " &amp; รายชื่อนักเรียน!F11)</f>
        <v/>
      </c>
      <c r="C15" s="309"/>
      <c r="D15" s="114"/>
      <c r="E15" s="114"/>
      <c r="F15" s="114"/>
      <c r="G15" s="114"/>
      <c r="H15" s="114"/>
      <c r="I15" s="154" t="str">
        <f>IF(B15="","",IF(รายชื่อนักเรียน!H11="ย้ายออก","ย้ายออก",IF(รายชื่อนักเรียน!H11="แขวนลอย","แขวนลอย",SUM(D15:H15))))</f>
        <v/>
      </c>
      <c r="J15" s="155" t="str">
        <f>IF(B15="","",IF(รายชื่อนักเรียน!H11="ย้ายออก","ย้ายออก",IF(รายชื่อนักเรียน!H11="แขวนลอย","แขวนลอย",IF(I15="","",IF(I15&gt;=ตั้งค่าประเมินอ่านคิดฯ!$B$4,3,IF(I15&gt;=ตั้งค่าประเมินอ่านคิดฯ!$B$5,2,IF(I15&gt;=ตั้งค่าประเมินอ่านคิดฯ!$B$6,1,0)))))))</f>
        <v/>
      </c>
    </row>
    <row r="16" spans="1:10" x14ac:dyDescent="0.35">
      <c r="A16" s="152">
        <v>11</v>
      </c>
      <c r="B16" s="153" t="str">
        <f>IF(รายชื่อนักเรียน!D12="","",รายชื่อนักเรียน!D12&amp;รายชื่อนักเรียน!E12&amp; "  " &amp; รายชื่อนักเรียน!F12)</f>
        <v/>
      </c>
      <c r="C16" s="309"/>
      <c r="D16" s="114"/>
      <c r="E16" s="114"/>
      <c r="F16" s="114"/>
      <c r="G16" s="114"/>
      <c r="H16" s="114"/>
      <c r="I16" s="154" t="str">
        <f>IF(B16="","",IF(รายชื่อนักเรียน!H12="ย้ายออก","ย้ายออก",IF(รายชื่อนักเรียน!H12="แขวนลอย","แขวนลอย",SUM(D16:H16))))</f>
        <v/>
      </c>
      <c r="J16" s="155" t="str">
        <f>IF(B16="","",IF(รายชื่อนักเรียน!H12="ย้ายออก","ย้ายออก",IF(รายชื่อนักเรียน!H12="แขวนลอย","แขวนลอย",IF(I16="","",IF(I16&gt;=ตั้งค่าประเมินอ่านคิดฯ!$B$4,3,IF(I16&gt;=ตั้งค่าประเมินอ่านคิดฯ!$B$5,2,IF(I16&gt;=ตั้งค่าประเมินอ่านคิดฯ!$B$6,1,0)))))))</f>
        <v/>
      </c>
    </row>
    <row r="17" spans="1:10" x14ac:dyDescent="0.35">
      <c r="A17" s="152">
        <v>12</v>
      </c>
      <c r="B17" s="153" t="str">
        <f>IF(รายชื่อนักเรียน!D13="","",รายชื่อนักเรียน!D13&amp;รายชื่อนักเรียน!E13&amp; "  " &amp; รายชื่อนักเรียน!F13)</f>
        <v/>
      </c>
      <c r="C17" s="309"/>
      <c r="D17" s="114"/>
      <c r="E17" s="114"/>
      <c r="F17" s="114"/>
      <c r="G17" s="114"/>
      <c r="H17" s="114"/>
      <c r="I17" s="154" t="str">
        <f>IF(B17="","",IF(รายชื่อนักเรียน!H13="ย้ายออก","ย้ายออก",IF(รายชื่อนักเรียน!H13="แขวนลอย","แขวนลอย",SUM(D17:H17))))</f>
        <v/>
      </c>
      <c r="J17" s="155" t="str">
        <f>IF(B17="","",IF(รายชื่อนักเรียน!H13="ย้ายออก","ย้ายออก",IF(รายชื่อนักเรียน!H13="แขวนลอย","แขวนลอย",IF(I17="","",IF(I17&gt;=ตั้งค่าประเมินอ่านคิดฯ!$B$4,3,IF(I17&gt;=ตั้งค่าประเมินอ่านคิดฯ!$B$5,2,IF(I17&gt;=ตั้งค่าประเมินอ่านคิดฯ!$B$6,1,0)))))))</f>
        <v/>
      </c>
    </row>
    <row r="18" spans="1:10" x14ac:dyDescent="0.35">
      <c r="A18" s="152">
        <v>13</v>
      </c>
      <c r="B18" s="153" t="str">
        <f>IF(รายชื่อนักเรียน!D14="","",รายชื่อนักเรียน!D14&amp;รายชื่อนักเรียน!E14&amp; "  " &amp; รายชื่อนักเรียน!F14)</f>
        <v/>
      </c>
      <c r="C18" s="309"/>
      <c r="D18" s="114"/>
      <c r="E18" s="114"/>
      <c r="F18" s="114"/>
      <c r="G18" s="114"/>
      <c r="H18" s="114"/>
      <c r="I18" s="154" t="str">
        <f>IF(B18="","",IF(รายชื่อนักเรียน!H14="ย้ายออก","ย้ายออก",IF(รายชื่อนักเรียน!H14="แขวนลอย","แขวนลอย",SUM(D18:H18))))</f>
        <v/>
      </c>
      <c r="J18" s="155" t="str">
        <f>IF(B18="","",IF(รายชื่อนักเรียน!H14="ย้ายออก","ย้ายออก",IF(รายชื่อนักเรียน!H14="แขวนลอย","แขวนลอย",IF(I18="","",IF(I18&gt;=ตั้งค่าประเมินอ่านคิดฯ!$B$4,3,IF(I18&gt;=ตั้งค่าประเมินอ่านคิดฯ!$B$5,2,IF(I18&gt;=ตั้งค่าประเมินอ่านคิดฯ!$B$6,1,0)))))))</f>
        <v/>
      </c>
    </row>
    <row r="19" spans="1:10" x14ac:dyDescent="0.35">
      <c r="A19" s="152">
        <v>14</v>
      </c>
      <c r="B19" s="153" t="str">
        <f>IF(รายชื่อนักเรียน!D15="","",รายชื่อนักเรียน!D15&amp;รายชื่อนักเรียน!E15&amp; "  " &amp; รายชื่อนักเรียน!F15)</f>
        <v/>
      </c>
      <c r="C19" s="309"/>
      <c r="D19" s="114"/>
      <c r="E19" s="114"/>
      <c r="F19" s="114"/>
      <c r="G19" s="114"/>
      <c r="H19" s="114"/>
      <c r="I19" s="154" t="str">
        <f>IF(B19="","",IF(รายชื่อนักเรียน!H15="ย้ายออก","ย้ายออก",IF(รายชื่อนักเรียน!H15="แขวนลอย","แขวนลอย",SUM(D19:H19))))</f>
        <v/>
      </c>
      <c r="J19" s="155" t="str">
        <f>IF(B19="","",IF(รายชื่อนักเรียน!H15="ย้ายออก","ย้ายออก",IF(รายชื่อนักเรียน!H15="แขวนลอย","แขวนลอย",IF(I19="","",IF(I19&gt;=ตั้งค่าประเมินอ่านคิดฯ!$B$4,3,IF(I19&gt;=ตั้งค่าประเมินอ่านคิดฯ!$B$5,2,IF(I19&gt;=ตั้งค่าประเมินอ่านคิดฯ!$B$6,1,0)))))))</f>
        <v/>
      </c>
    </row>
    <row r="20" spans="1:10" x14ac:dyDescent="0.35">
      <c r="A20" s="152">
        <v>15</v>
      </c>
      <c r="B20" s="153" t="str">
        <f>IF(รายชื่อนักเรียน!D16="","",รายชื่อนักเรียน!D16&amp;รายชื่อนักเรียน!E16&amp; "  " &amp; รายชื่อนักเรียน!F16)</f>
        <v/>
      </c>
      <c r="C20" s="309"/>
      <c r="D20" s="114"/>
      <c r="E20" s="114"/>
      <c r="F20" s="114"/>
      <c r="G20" s="114"/>
      <c r="H20" s="114"/>
      <c r="I20" s="154" t="str">
        <f>IF(B20="","",IF(รายชื่อนักเรียน!H16="ย้ายออก","ย้ายออก",IF(รายชื่อนักเรียน!H16="แขวนลอย","แขวนลอย",SUM(D20:H20))))</f>
        <v/>
      </c>
      <c r="J20" s="155" t="str">
        <f>IF(B20="","",IF(รายชื่อนักเรียน!H16="ย้ายออก","ย้ายออก",IF(รายชื่อนักเรียน!H16="แขวนลอย","แขวนลอย",IF(I20="","",IF(I20&gt;=ตั้งค่าประเมินอ่านคิดฯ!$B$4,3,IF(I20&gt;=ตั้งค่าประเมินอ่านคิดฯ!$B$5,2,IF(I20&gt;=ตั้งค่าประเมินอ่านคิดฯ!$B$6,1,0)))))))</f>
        <v/>
      </c>
    </row>
    <row r="21" spans="1:10" x14ac:dyDescent="0.35">
      <c r="A21" s="152">
        <v>16</v>
      </c>
      <c r="B21" s="153" t="str">
        <f>IF(รายชื่อนักเรียน!D17="","",รายชื่อนักเรียน!D17&amp;รายชื่อนักเรียน!E17&amp; "  " &amp; รายชื่อนักเรียน!F17)</f>
        <v/>
      </c>
      <c r="C21" s="309"/>
      <c r="D21" s="114"/>
      <c r="E21" s="114"/>
      <c r="F21" s="114"/>
      <c r="G21" s="114"/>
      <c r="H21" s="114"/>
      <c r="I21" s="154" t="str">
        <f>IF(B21="","",IF(รายชื่อนักเรียน!H17="ย้ายออก","ย้ายออก",IF(รายชื่อนักเรียน!H17="แขวนลอย","แขวนลอย",SUM(D21:H21))))</f>
        <v/>
      </c>
      <c r="J21" s="155" t="str">
        <f>IF(B21="","",IF(รายชื่อนักเรียน!H17="ย้ายออก","ย้ายออก",IF(รายชื่อนักเรียน!H17="แขวนลอย","แขวนลอย",IF(I21="","",IF(I21&gt;=ตั้งค่าประเมินอ่านคิดฯ!$B$4,3,IF(I21&gt;=ตั้งค่าประเมินอ่านคิดฯ!$B$5,2,IF(I21&gt;=ตั้งค่าประเมินอ่านคิดฯ!$B$6,1,0)))))))</f>
        <v/>
      </c>
    </row>
    <row r="22" spans="1:10" x14ac:dyDescent="0.35">
      <c r="A22" s="152">
        <v>17</v>
      </c>
      <c r="B22" s="153" t="str">
        <f>IF(รายชื่อนักเรียน!D18="","",รายชื่อนักเรียน!D18&amp;รายชื่อนักเรียน!E18&amp; "  " &amp; รายชื่อนักเรียน!F18)</f>
        <v/>
      </c>
      <c r="C22" s="309"/>
      <c r="D22" s="114"/>
      <c r="E22" s="114"/>
      <c r="F22" s="114"/>
      <c r="G22" s="114"/>
      <c r="H22" s="114"/>
      <c r="I22" s="154" t="str">
        <f>IF(B22="","",IF(รายชื่อนักเรียน!H18="ย้ายออก","ย้ายออก",IF(รายชื่อนักเรียน!H18="แขวนลอย","แขวนลอย",SUM(D22:H22))))</f>
        <v/>
      </c>
      <c r="J22" s="155" t="str">
        <f>IF(B22="","",IF(รายชื่อนักเรียน!H18="ย้ายออก","ย้ายออก",IF(รายชื่อนักเรียน!H18="แขวนลอย","แขวนลอย",IF(I22="","",IF(I22&gt;=ตั้งค่าประเมินอ่านคิดฯ!$B$4,3,IF(I22&gt;=ตั้งค่าประเมินอ่านคิดฯ!$B$5,2,IF(I22&gt;=ตั้งค่าประเมินอ่านคิดฯ!$B$6,1,0)))))))</f>
        <v/>
      </c>
    </row>
    <row r="23" spans="1:10" x14ac:dyDescent="0.35">
      <c r="A23" s="152">
        <v>18</v>
      </c>
      <c r="B23" s="153" t="str">
        <f>IF(รายชื่อนักเรียน!D19="","",รายชื่อนักเรียน!D19&amp;รายชื่อนักเรียน!E19&amp; "  " &amp; รายชื่อนักเรียน!F19)</f>
        <v/>
      </c>
      <c r="C23" s="309"/>
      <c r="D23" s="114"/>
      <c r="E23" s="114"/>
      <c r="F23" s="114"/>
      <c r="G23" s="114"/>
      <c r="H23" s="114"/>
      <c r="I23" s="154" t="str">
        <f>IF(B23="","",IF(รายชื่อนักเรียน!H19="ย้ายออก","ย้ายออก",IF(รายชื่อนักเรียน!H19="แขวนลอย","แขวนลอย",SUM(D23:H23))))</f>
        <v/>
      </c>
      <c r="J23" s="155" t="str">
        <f>IF(B23="","",IF(รายชื่อนักเรียน!H19="ย้ายออก","ย้ายออก",IF(รายชื่อนักเรียน!H19="แขวนลอย","แขวนลอย",IF(I23="","",IF(I23&gt;=ตั้งค่าประเมินอ่านคิดฯ!$B$4,3,IF(I23&gt;=ตั้งค่าประเมินอ่านคิดฯ!$B$5,2,IF(I23&gt;=ตั้งค่าประเมินอ่านคิดฯ!$B$6,1,0)))))))</f>
        <v/>
      </c>
    </row>
    <row r="24" spans="1:10" x14ac:dyDescent="0.35">
      <c r="A24" s="152">
        <v>19</v>
      </c>
      <c r="B24" s="153" t="str">
        <f>IF(รายชื่อนักเรียน!D20="","",รายชื่อนักเรียน!D20&amp;รายชื่อนักเรียน!E20&amp; "  " &amp; รายชื่อนักเรียน!F20)</f>
        <v/>
      </c>
      <c r="C24" s="309"/>
      <c r="D24" s="114"/>
      <c r="E24" s="114"/>
      <c r="F24" s="114"/>
      <c r="G24" s="114"/>
      <c r="H24" s="114"/>
      <c r="I24" s="154" t="str">
        <f>IF(B24="","",IF(รายชื่อนักเรียน!H20="ย้ายออก","ย้ายออก",IF(รายชื่อนักเรียน!H20="แขวนลอย","แขวนลอย",SUM(D24:H24))))</f>
        <v/>
      </c>
      <c r="J24" s="155" t="str">
        <f>IF(B24="","",IF(รายชื่อนักเรียน!H20="ย้ายออก","ย้ายออก",IF(รายชื่อนักเรียน!H20="แขวนลอย","แขวนลอย",IF(I24="","",IF(I24&gt;=ตั้งค่าประเมินอ่านคิดฯ!$B$4,3,IF(I24&gt;=ตั้งค่าประเมินอ่านคิดฯ!$B$5,2,IF(I24&gt;=ตั้งค่าประเมินอ่านคิดฯ!$B$6,1,0)))))))</f>
        <v/>
      </c>
    </row>
    <row r="25" spans="1:10" x14ac:dyDescent="0.35">
      <c r="A25" s="152">
        <v>20</v>
      </c>
      <c r="B25" s="153" t="str">
        <f>IF(รายชื่อนักเรียน!D21="","",รายชื่อนักเรียน!D21&amp;รายชื่อนักเรียน!E21&amp; "  " &amp; รายชื่อนักเรียน!F21)</f>
        <v/>
      </c>
      <c r="C25" s="309"/>
      <c r="D25" s="114"/>
      <c r="E25" s="114"/>
      <c r="F25" s="114"/>
      <c r="G25" s="114"/>
      <c r="H25" s="114"/>
      <c r="I25" s="154" t="str">
        <f>IF(B25="","",IF(รายชื่อนักเรียน!H21="ย้ายออก","ย้ายออก",IF(รายชื่อนักเรียน!H21="แขวนลอย","แขวนลอย",SUM(D25:H25))))</f>
        <v/>
      </c>
      <c r="J25" s="155" t="str">
        <f>IF(B25="","",IF(รายชื่อนักเรียน!H21="ย้ายออก","ย้ายออก",IF(รายชื่อนักเรียน!H21="แขวนลอย","แขวนลอย",IF(I25="","",IF(I25&gt;=ตั้งค่าประเมินอ่านคิดฯ!$B$4,3,IF(I25&gt;=ตั้งค่าประเมินอ่านคิดฯ!$B$5,2,IF(I25&gt;=ตั้งค่าประเมินอ่านคิดฯ!$B$6,1,0)))))))</f>
        <v/>
      </c>
    </row>
    <row r="26" spans="1:10" x14ac:dyDescent="0.35">
      <c r="A26" s="152">
        <v>21</v>
      </c>
      <c r="B26" s="153" t="str">
        <f>IF(รายชื่อนักเรียน!D22="","",รายชื่อนักเรียน!D22&amp;รายชื่อนักเรียน!E22&amp; "  " &amp; รายชื่อนักเรียน!F22)</f>
        <v/>
      </c>
      <c r="C26" s="309"/>
      <c r="D26" s="114"/>
      <c r="E26" s="114"/>
      <c r="F26" s="114"/>
      <c r="G26" s="114"/>
      <c r="H26" s="114"/>
      <c r="I26" s="154" t="str">
        <f>IF(B26="","",IF(รายชื่อนักเรียน!H22="ย้ายออก","ย้ายออก",IF(รายชื่อนักเรียน!H22="แขวนลอย","แขวนลอย",SUM(D26:H26))))</f>
        <v/>
      </c>
      <c r="J26" s="155" t="str">
        <f>IF(B26="","",IF(รายชื่อนักเรียน!H22="ย้ายออก","ย้ายออก",IF(รายชื่อนักเรียน!H22="แขวนลอย","แขวนลอย",IF(I26="","",IF(I26&gt;=ตั้งค่าประเมินอ่านคิดฯ!$B$4,3,IF(I26&gt;=ตั้งค่าประเมินอ่านคิดฯ!$B$5,2,IF(I26&gt;=ตั้งค่าประเมินอ่านคิดฯ!$B$6,1,0)))))))</f>
        <v/>
      </c>
    </row>
    <row r="27" spans="1:10" x14ac:dyDescent="0.35">
      <c r="A27" s="152">
        <v>22</v>
      </c>
      <c r="B27" s="153" t="str">
        <f>IF(รายชื่อนักเรียน!D23="","",รายชื่อนักเรียน!D23&amp;รายชื่อนักเรียน!E23&amp; "  " &amp; รายชื่อนักเรียน!F23)</f>
        <v/>
      </c>
      <c r="C27" s="309"/>
      <c r="D27" s="114"/>
      <c r="E27" s="114"/>
      <c r="F27" s="114"/>
      <c r="G27" s="114"/>
      <c r="H27" s="114"/>
      <c r="I27" s="154" t="str">
        <f>IF(B27="","",IF(รายชื่อนักเรียน!H23="ย้ายออก","ย้ายออก",IF(รายชื่อนักเรียน!H23="แขวนลอย","แขวนลอย",SUM(D27:H27))))</f>
        <v/>
      </c>
      <c r="J27" s="155" t="str">
        <f>IF(B27="","",IF(รายชื่อนักเรียน!H23="ย้ายออก","ย้ายออก",IF(รายชื่อนักเรียน!H23="แขวนลอย","แขวนลอย",IF(I27="","",IF(I27&gt;=ตั้งค่าประเมินอ่านคิดฯ!$B$4,3,IF(I27&gt;=ตั้งค่าประเมินอ่านคิดฯ!$B$5,2,IF(I27&gt;=ตั้งค่าประเมินอ่านคิดฯ!$B$6,1,0)))))))</f>
        <v/>
      </c>
    </row>
    <row r="28" spans="1:10" x14ac:dyDescent="0.35">
      <c r="A28" s="152">
        <v>23</v>
      </c>
      <c r="B28" s="153" t="str">
        <f>IF(รายชื่อนักเรียน!D24="","",รายชื่อนักเรียน!D24&amp;รายชื่อนักเรียน!E24&amp; "  " &amp; รายชื่อนักเรียน!F24)</f>
        <v/>
      </c>
      <c r="C28" s="309"/>
      <c r="D28" s="114"/>
      <c r="E28" s="114"/>
      <c r="F28" s="114"/>
      <c r="G28" s="114"/>
      <c r="H28" s="114"/>
      <c r="I28" s="154" t="str">
        <f>IF(B28="","",IF(รายชื่อนักเรียน!H24="ย้ายออก","ย้ายออก",IF(รายชื่อนักเรียน!H24="แขวนลอย","แขวนลอย",SUM(D28:H28))))</f>
        <v/>
      </c>
      <c r="J28" s="155" t="str">
        <f>IF(B28="","",IF(รายชื่อนักเรียน!H24="ย้ายออก","ย้ายออก",IF(รายชื่อนักเรียน!H24="แขวนลอย","แขวนลอย",IF(I28="","",IF(I28&gt;=ตั้งค่าประเมินอ่านคิดฯ!$B$4,3,IF(I28&gt;=ตั้งค่าประเมินอ่านคิดฯ!$B$5,2,IF(I28&gt;=ตั้งค่าประเมินอ่านคิดฯ!$B$6,1,0)))))))</f>
        <v/>
      </c>
    </row>
    <row r="29" spans="1:10" x14ac:dyDescent="0.35">
      <c r="A29" s="152">
        <v>24</v>
      </c>
      <c r="B29" s="153" t="str">
        <f>IF(รายชื่อนักเรียน!D25="","",รายชื่อนักเรียน!D25&amp;รายชื่อนักเรียน!E25&amp; "  " &amp; รายชื่อนักเรียน!F25)</f>
        <v/>
      </c>
      <c r="C29" s="309"/>
      <c r="D29" s="114"/>
      <c r="E29" s="114"/>
      <c r="F29" s="114"/>
      <c r="G29" s="114"/>
      <c r="H29" s="114"/>
      <c r="I29" s="154" t="str">
        <f>IF(B29="","",IF(รายชื่อนักเรียน!H25="ย้ายออก","ย้ายออก",IF(รายชื่อนักเรียน!H25="แขวนลอย","แขวนลอย",SUM(D29:H29))))</f>
        <v/>
      </c>
      <c r="J29" s="155" t="str">
        <f>IF(B29="","",IF(รายชื่อนักเรียน!H25="ย้ายออก","ย้ายออก",IF(รายชื่อนักเรียน!H25="แขวนลอย","แขวนลอย",IF(I29="","",IF(I29&gt;=ตั้งค่าประเมินอ่านคิดฯ!$B$4,3,IF(I29&gt;=ตั้งค่าประเมินอ่านคิดฯ!$B$5,2,IF(I29&gt;=ตั้งค่าประเมินอ่านคิดฯ!$B$6,1,0)))))))</f>
        <v/>
      </c>
    </row>
    <row r="30" spans="1:10" x14ac:dyDescent="0.35">
      <c r="A30" s="152">
        <v>25</v>
      </c>
      <c r="B30" s="153" t="str">
        <f>IF(รายชื่อนักเรียน!D26="","",รายชื่อนักเรียน!D26&amp;รายชื่อนักเรียน!E26&amp; "  " &amp; รายชื่อนักเรียน!F26)</f>
        <v/>
      </c>
      <c r="C30" s="309"/>
      <c r="D30" s="114"/>
      <c r="E30" s="114"/>
      <c r="F30" s="114"/>
      <c r="G30" s="114"/>
      <c r="H30" s="114"/>
      <c r="I30" s="154" t="str">
        <f>IF(B30="","",IF(รายชื่อนักเรียน!H26="ย้ายออก","ย้ายออก",IF(รายชื่อนักเรียน!H26="แขวนลอย","แขวนลอย",SUM(D30:H30))))</f>
        <v/>
      </c>
      <c r="J30" s="155" t="str">
        <f>IF(B30="","",IF(รายชื่อนักเรียน!H26="ย้ายออก","ย้ายออก",IF(รายชื่อนักเรียน!H26="แขวนลอย","แขวนลอย",IF(I30="","",IF(I30&gt;=ตั้งค่าประเมินอ่านคิดฯ!$B$4,3,IF(I30&gt;=ตั้งค่าประเมินอ่านคิดฯ!$B$5,2,IF(I30&gt;=ตั้งค่าประเมินอ่านคิดฯ!$B$6,1,0)))))))</f>
        <v/>
      </c>
    </row>
    <row r="31" spans="1:10" x14ac:dyDescent="0.35">
      <c r="A31" s="152">
        <v>26</v>
      </c>
      <c r="B31" s="153" t="str">
        <f>IF(รายชื่อนักเรียน!D27="","",รายชื่อนักเรียน!D27&amp;รายชื่อนักเรียน!E27&amp; "  " &amp; รายชื่อนักเรียน!F27)</f>
        <v/>
      </c>
      <c r="C31" s="309"/>
      <c r="D31" s="114"/>
      <c r="E31" s="114"/>
      <c r="F31" s="114"/>
      <c r="G31" s="114"/>
      <c r="H31" s="114"/>
      <c r="I31" s="154" t="str">
        <f>IF(B31="","",IF(รายชื่อนักเรียน!H27="ย้ายออก","ย้ายออก",IF(รายชื่อนักเรียน!H27="แขวนลอย","แขวนลอย",SUM(D31:H31))))</f>
        <v/>
      </c>
      <c r="J31" s="155" t="str">
        <f>IF(B31="","",IF(รายชื่อนักเรียน!H27="ย้ายออก","ย้ายออก",IF(รายชื่อนักเรียน!H27="แขวนลอย","แขวนลอย",IF(I31="","",IF(I31&gt;=ตั้งค่าประเมินอ่านคิดฯ!$B$4,3,IF(I31&gt;=ตั้งค่าประเมินอ่านคิดฯ!$B$5,2,IF(I31&gt;=ตั้งค่าประเมินอ่านคิดฯ!$B$6,1,0)))))))</f>
        <v/>
      </c>
    </row>
    <row r="32" spans="1:10" x14ac:dyDescent="0.35">
      <c r="A32" s="152">
        <v>27</v>
      </c>
      <c r="B32" s="153" t="str">
        <f>IF(รายชื่อนักเรียน!D28="","",รายชื่อนักเรียน!D28&amp;รายชื่อนักเรียน!E28&amp; "  " &amp; รายชื่อนักเรียน!F28)</f>
        <v/>
      </c>
      <c r="C32" s="309"/>
      <c r="D32" s="114"/>
      <c r="E32" s="114"/>
      <c r="F32" s="114"/>
      <c r="G32" s="114"/>
      <c r="H32" s="114"/>
      <c r="I32" s="154" t="str">
        <f>IF(B32="","",IF(รายชื่อนักเรียน!H28="ย้ายออก","ย้ายออก",IF(รายชื่อนักเรียน!H28="แขวนลอย","แขวนลอย",SUM(D32:H32))))</f>
        <v/>
      </c>
      <c r="J32" s="155" t="str">
        <f>IF(B32="","",IF(รายชื่อนักเรียน!H28="ย้ายออก","ย้ายออก",IF(รายชื่อนักเรียน!H28="แขวนลอย","แขวนลอย",IF(I32="","",IF(I32&gt;=ตั้งค่าประเมินอ่านคิดฯ!$B$4,3,IF(I32&gt;=ตั้งค่าประเมินอ่านคิดฯ!$B$5,2,IF(I32&gt;=ตั้งค่าประเมินอ่านคิดฯ!$B$6,1,0)))))))</f>
        <v/>
      </c>
    </row>
    <row r="33" spans="1:10" x14ac:dyDescent="0.35">
      <c r="A33" s="152">
        <v>28</v>
      </c>
      <c r="B33" s="153" t="str">
        <f>IF(รายชื่อนักเรียน!D29="","",รายชื่อนักเรียน!D29&amp;รายชื่อนักเรียน!E29&amp; "  " &amp; รายชื่อนักเรียน!F29)</f>
        <v/>
      </c>
      <c r="C33" s="309"/>
      <c r="D33" s="114"/>
      <c r="E33" s="114"/>
      <c r="F33" s="114"/>
      <c r="G33" s="114"/>
      <c r="H33" s="114"/>
      <c r="I33" s="154" t="str">
        <f>IF(B33="","",IF(รายชื่อนักเรียน!H29="ย้ายออก","ย้ายออก",IF(รายชื่อนักเรียน!H29="แขวนลอย","แขวนลอย",SUM(D33:H33))))</f>
        <v/>
      </c>
      <c r="J33" s="155" t="str">
        <f>IF(B33="","",IF(รายชื่อนักเรียน!H29="ย้ายออก","ย้ายออก",IF(รายชื่อนักเรียน!H29="แขวนลอย","แขวนลอย",IF(I33="","",IF(I33&gt;=ตั้งค่าประเมินอ่านคิดฯ!$B$4,3,IF(I33&gt;=ตั้งค่าประเมินอ่านคิดฯ!$B$5,2,IF(I33&gt;=ตั้งค่าประเมินอ่านคิดฯ!$B$6,1,0)))))))</f>
        <v/>
      </c>
    </row>
    <row r="34" spans="1:10" x14ac:dyDescent="0.35">
      <c r="A34" s="152">
        <v>29</v>
      </c>
      <c r="B34" s="153" t="str">
        <f>IF(รายชื่อนักเรียน!D30="","",รายชื่อนักเรียน!D30&amp;รายชื่อนักเรียน!E30&amp; "  " &amp; รายชื่อนักเรียน!F30)</f>
        <v/>
      </c>
      <c r="C34" s="309"/>
      <c r="D34" s="114"/>
      <c r="E34" s="114"/>
      <c r="F34" s="114"/>
      <c r="G34" s="114"/>
      <c r="H34" s="114"/>
      <c r="I34" s="154" t="str">
        <f>IF(B34="","",IF(รายชื่อนักเรียน!H30="ย้ายออก","ย้ายออก",IF(รายชื่อนักเรียน!H30="แขวนลอย","แขวนลอย",SUM(D34:H34))))</f>
        <v/>
      </c>
      <c r="J34" s="155" t="str">
        <f>IF(B34="","",IF(รายชื่อนักเรียน!H30="ย้ายออก","ย้ายออก",IF(รายชื่อนักเรียน!H30="แขวนลอย","แขวนลอย",IF(I34="","",IF(I34&gt;=ตั้งค่าประเมินอ่านคิดฯ!$B$4,3,IF(I34&gt;=ตั้งค่าประเมินอ่านคิดฯ!$B$5,2,IF(I34&gt;=ตั้งค่าประเมินอ่านคิดฯ!$B$6,1,0)))))))</f>
        <v/>
      </c>
    </row>
    <row r="35" spans="1:10" x14ac:dyDescent="0.35">
      <c r="A35" s="152">
        <v>30</v>
      </c>
      <c r="B35" s="153" t="str">
        <f>IF(รายชื่อนักเรียน!D31="","",รายชื่อนักเรียน!D31&amp;รายชื่อนักเรียน!E31&amp; "  " &amp; รายชื่อนักเรียน!F31)</f>
        <v/>
      </c>
      <c r="C35" s="309"/>
      <c r="D35" s="114"/>
      <c r="E35" s="114"/>
      <c r="F35" s="114"/>
      <c r="G35" s="114"/>
      <c r="H35" s="114"/>
      <c r="I35" s="154" t="str">
        <f>IF(B35="","",IF(รายชื่อนักเรียน!H31="ย้ายออก","ย้ายออก",IF(รายชื่อนักเรียน!H31="แขวนลอย","แขวนลอย",SUM(D35:H35))))</f>
        <v/>
      </c>
      <c r="J35" s="155" t="str">
        <f>IF(B35="","",IF(รายชื่อนักเรียน!H31="ย้ายออก","ย้ายออก",IF(รายชื่อนักเรียน!H31="แขวนลอย","แขวนลอย",IF(I35="","",IF(I35&gt;=ตั้งค่าประเมินอ่านคิดฯ!$B$4,3,IF(I35&gt;=ตั้งค่าประเมินอ่านคิดฯ!$B$5,2,IF(I35&gt;=ตั้งค่าประเมินอ่านคิดฯ!$B$6,1,0)))))))</f>
        <v/>
      </c>
    </row>
    <row r="36" spans="1:10" x14ac:dyDescent="0.35">
      <c r="A36" s="152">
        <v>31</v>
      </c>
      <c r="B36" s="153" t="str">
        <f>IF(รายชื่อนักเรียน!D32="","",รายชื่อนักเรียน!D32&amp;รายชื่อนักเรียน!E32&amp; "  " &amp; รายชื่อนักเรียน!F32)</f>
        <v/>
      </c>
      <c r="C36" s="309"/>
      <c r="D36" s="114"/>
      <c r="E36" s="114"/>
      <c r="F36" s="114"/>
      <c r="G36" s="114"/>
      <c r="H36" s="114"/>
      <c r="I36" s="154" t="str">
        <f>IF(B36="","",IF(รายชื่อนักเรียน!H32="ย้ายออก","ย้ายออก",IF(รายชื่อนักเรียน!H32="แขวนลอย","แขวนลอย",SUM(D36:H36))))</f>
        <v/>
      </c>
      <c r="J36" s="155" t="str">
        <f>IF(B36="","",IF(รายชื่อนักเรียน!H32="ย้ายออก","ย้ายออก",IF(รายชื่อนักเรียน!H32="แขวนลอย","แขวนลอย",IF(I36="","",IF(I36&gt;=ตั้งค่าประเมินอ่านคิดฯ!$B$4,3,IF(I36&gt;=ตั้งค่าประเมินอ่านคิดฯ!$B$5,2,IF(I36&gt;=ตั้งค่าประเมินอ่านคิดฯ!$B$6,1,0)))))))</f>
        <v/>
      </c>
    </row>
    <row r="37" spans="1:10" x14ac:dyDescent="0.35">
      <c r="A37" s="152">
        <v>32</v>
      </c>
      <c r="B37" s="153" t="str">
        <f>IF(รายชื่อนักเรียน!D33="","",รายชื่อนักเรียน!D33&amp;รายชื่อนักเรียน!E33&amp; "  " &amp; รายชื่อนักเรียน!F33)</f>
        <v/>
      </c>
      <c r="C37" s="309"/>
      <c r="D37" s="114"/>
      <c r="E37" s="114"/>
      <c r="F37" s="114"/>
      <c r="G37" s="114"/>
      <c r="H37" s="114"/>
      <c r="I37" s="154" t="str">
        <f>IF(B37="","",IF(รายชื่อนักเรียน!H33="ย้ายออก","ย้ายออก",IF(รายชื่อนักเรียน!H33="แขวนลอย","แขวนลอย",SUM(D37:H37))))</f>
        <v/>
      </c>
      <c r="J37" s="155" t="str">
        <f>IF(B37="","",IF(รายชื่อนักเรียน!H33="ย้ายออก","ย้ายออก",IF(รายชื่อนักเรียน!H33="แขวนลอย","แขวนลอย",IF(I37="","",IF(I37&gt;=ตั้งค่าประเมินอ่านคิดฯ!$B$4,3,IF(I37&gt;=ตั้งค่าประเมินอ่านคิดฯ!$B$5,2,IF(I37&gt;=ตั้งค่าประเมินอ่านคิดฯ!$B$6,1,0)))))))</f>
        <v/>
      </c>
    </row>
    <row r="38" spans="1:10" x14ac:dyDescent="0.35">
      <c r="A38" s="152">
        <v>33</v>
      </c>
      <c r="B38" s="153" t="str">
        <f>IF(รายชื่อนักเรียน!D34="","",รายชื่อนักเรียน!D34&amp;รายชื่อนักเรียน!E34&amp; "  " &amp; รายชื่อนักเรียน!F34)</f>
        <v/>
      </c>
      <c r="C38" s="309"/>
      <c r="D38" s="114"/>
      <c r="E38" s="114"/>
      <c r="F38" s="114"/>
      <c r="G38" s="114"/>
      <c r="H38" s="114"/>
      <c r="I38" s="154" t="str">
        <f>IF(B38="","",IF(รายชื่อนักเรียน!H34="ย้ายออก","ย้ายออก",IF(รายชื่อนักเรียน!H34="แขวนลอย","แขวนลอย",SUM(D38:H38))))</f>
        <v/>
      </c>
      <c r="J38" s="155" t="str">
        <f>IF(B38="","",IF(รายชื่อนักเรียน!H34="ย้ายออก","ย้ายออก",IF(รายชื่อนักเรียน!H34="แขวนลอย","แขวนลอย",IF(I38="","",IF(I38&gt;=ตั้งค่าประเมินอ่านคิดฯ!$B$4,3,IF(I38&gt;=ตั้งค่าประเมินอ่านคิดฯ!$B$5,2,IF(I38&gt;=ตั้งค่าประเมินอ่านคิดฯ!$B$6,1,0)))))))</f>
        <v/>
      </c>
    </row>
    <row r="39" spans="1:10" x14ac:dyDescent="0.35">
      <c r="A39" s="152">
        <v>34</v>
      </c>
      <c r="B39" s="153" t="str">
        <f>IF(รายชื่อนักเรียน!D35="","",รายชื่อนักเรียน!D35&amp;รายชื่อนักเรียน!E35&amp; "  " &amp; รายชื่อนักเรียน!F35)</f>
        <v/>
      </c>
      <c r="C39" s="309"/>
      <c r="D39" s="114"/>
      <c r="E39" s="114"/>
      <c r="F39" s="114"/>
      <c r="G39" s="114"/>
      <c r="H39" s="114"/>
      <c r="I39" s="154" t="str">
        <f>IF(B39="","",IF(รายชื่อนักเรียน!H35="ย้ายออก","ย้ายออก",IF(รายชื่อนักเรียน!H35="แขวนลอย","แขวนลอย",SUM(D39:H39))))</f>
        <v/>
      </c>
      <c r="J39" s="155" t="str">
        <f>IF(B39="","",IF(รายชื่อนักเรียน!H35="ย้ายออก","ย้ายออก",IF(รายชื่อนักเรียน!H35="แขวนลอย","แขวนลอย",IF(I39="","",IF(I39&gt;=ตั้งค่าประเมินอ่านคิดฯ!$B$4,3,IF(I39&gt;=ตั้งค่าประเมินอ่านคิดฯ!$B$5,2,IF(I39&gt;=ตั้งค่าประเมินอ่านคิดฯ!$B$6,1,0)))))))</f>
        <v/>
      </c>
    </row>
    <row r="40" spans="1:10" x14ac:dyDescent="0.35">
      <c r="A40" s="152">
        <v>35</v>
      </c>
      <c r="B40" s="153" t="str">
        <f>IF(รายชื่อนักเรียน!D36="","",รายชื่อนักเรียน!D36&amp;รายชื่อนักเรียน!E36&amp; "  " &amp; รายชื่อนักเรียน!F36)</f>
        <v/>
      </c>
      <c r="C40" s="309"/>
      <c r="D40" s="114"/>
      <c r="E40" s="114"/>
      <c r="F40" s="114"/>
      <c r="G40" s="114"/>
      <c r="H40" s="114"/>
      <c r="I40" s="154" t="str">
        <f>IF(B40="","",IF(รายชื่อนักเรียน!H36="ย้ายออก","ย้ายออก",IF(รายชื่อนักเรียน!H36="แขวนลอย","แขวนลอย",SUM(D40:H40))))</f>
        <v/>
      </c>
      <c r="J40" s="155" t="str">
        <f>IF(B40="","",IF(รายชื่อนักเรียน!H36="ย้ายออก","ย้ายออก",IF(รายชื่อนักเรียน!H36="แขวนลอย","แขวนลอย",IF(I40="","",IF(I40&gt;=ตั้งค่าประเมินอ่านคิดฯ!$B$4,3,IF(I40&gt;=ตั้งค่าประเมินอ่านคิดฯ!$B$5,2,IF(I40&gt;=ตั้งค่าประเมินอ่านคิดฯ!$B$6,1,0)))))))</f>
        <v/>
      </c>
    </row>
    <row r="41" spans="1:10" x14ac:dyDescent="0.35">
      <c r="A41" s="152">
        <v>36</v>
      </c>
      <c r="B41" s="153" t="str">
        <f>IF(รายชื่อนักเรียน!D37="","",รายชื่อนักเรียน!D37&amp;รายชื่อนักเรียน!E37&amp; "  " &amp; รายชื่อนักเรียน!F37)</f>
        <v/>
      </c>
      <c r="C41" s="309"/>
      <c r="D41" s="114"/>
      <c r="E41" s="114"/>
      <c r="F41" s="114"/>
      <c r="G41" s="114"/>
      <c r="H41" s="114"/>
      <c r="I41" s="154" t="str">
        <f>IF(B41="","",IF(รายชื่อนักเรียน!H37="ย้ายออก","ย้ายออก",IF(รายชื่อนักเรียน!H37="แขวนลอย","แขวนลอย",SUM(D41:H41))))</f>
        <v/>
      </c>
      <c r="J41" s="155" t="str">
        <f>IF(B41="","",IF(รายชื่อนักเรียน!H37="ย้ายออก","ย้ายออก",IF(รายชื่อนักเรียน!H37="แขวนลอย","แขวนลอย",IF(I41="","",IF(I41&gt;=ตั้งค่าประเมินอ่านคิดฯ!$B$4,3,IF(I41&gt;=ตั้งค่าประเมินอ่านคิดฯ!$B$5,2,IF(I41&gt;=ตั้งค่าประเมินอ่านคิดฯ!$B$6,1,0)))))))</f>
        <v/>
      </c>
    </row>
    <row r="42" spans="1:10" x14ac:dyDescent="0.35">
      <c r="A42" s="152">
        <v>37</v>
      </c>
      <c r="B42" s="153" t="str">
        <f>IF(รายชื่อนักเรียน!D38="","",รายชื่อนักเรียน!D38&amp;รายชื่อนักเรียน!E38&amp; "  " &amp; รายชื่อนักเรียน!F38)</f>
        <v/>
      </c>
      <c r="C42" s="309"/>
      <c r="D42" s="114"/>
      <c r="E42" s="114"/>
      <c r="F42" s="114"/>
      <c r="G42" s="114"/>
      <c r="H42" s="114"/>
      <c r="I42" s="154" t="str">
        <f>IF(B42="","",IF(รายชื่อนักเรียน!H38="ย้ายออก","ย้ายออก",IF(รายชื่อนักเรียน!H38="แขวนลอย","แขวนลอย",SUM(D42:H42))))</f>
        <v/>
      </c>
      <c r="J42" s="155" t="str">
        <f>IF(B42="","",IF(รายชื่อนักเรียน!H38="ย้ายออก","ย้ายออก",IF(รายชื่อนักเรียน!H38="แขวนลอย","แขวนลอย",IF(I42="","",IF(I42&gt;=ตั้งค่าประเมินอ่านคิดฯ!$B$4,3,IF(I42&gt;=ตั้งค่าประเมินอ่านคิดฯ!$B$5,2,IF(I42&gt;=ตั้งค่าประเมินอ่านคิดฯ!$B$6,1,0)))))))</f>
        <v/>
      </c>
    </row>
    <row r="43" spans="1:10" x14ac:dyDescent="0.35">
      <c r="A43" s="152">
        <v>38</v>
      </c>
      <c r="B43" s="153" t="str">
        <f>IF(รายชื่อนักเรียน!D39="","",รายชื่อนักเรียน!D39&amp;รายชื่อนักเรียน!E39&amp; "  " &amp; รายชื่อนักเรียน!F39)</f>
        <v/>
      </c>
      <c r="C43" s="309"/>
      <c r="D43" s="114"/>
      <c r="E43" s="114"/>
      <c r="F43" s="114"/>
      <c r="G43" s="114"/>
      <c r="H43" s="114"/>
      <c r="I43" s="154" t="str">
        <f>IF(B43="","",IF(รายชื่อนักเรียน!H39="ย้ายออก","ย้ายออก",IF(รายชื่อนักเรียน!H39="แขวนลอย","แขวนลอย",SUM(D43:H43))))</f>
        <v/>
      </c>
      <c r="J43" s="155" t="str">
        <f>IF(B43="","",IF(รายชื่อนักเรียน!H39="ย้ายออก","ย้ายออก",IF(รายชื่อนักเรียน!H39="แขวนลอย","แขวนลอย",IF(I43="","",IF(I43&gt;=ตั้งค่าประเมินอ่านคิดฯ!$B$4,3,IF(I43&gt;=ตั้งค่าประเมินอ่านคิดฯ!$B$5,2,IF(I43&gt;=ตั้งค่าประเมินอ่านคิดฯ!$B$6,1,0)))))))</f>
        <v/>
      </c>
    </row>
    <row r="44" spans="1:10" x14ac:dyDescent="0.35">
      <c r="A44" s="152">
        <v>39</v>
      </c>
      <c r="B44" s="153" t="str">
        <f>IF(รายชื่อนักเรียน!D40="","",รายชื่อนักเรียน!D40&amp;รายชื่อนักเรียน!E40&amp; "  " &amp; รายชื่อนักเรียน!F40)</f>
        <v/>
      </c>
      <c r="C44" s="309"/>
      <c r="D44" s="114"/>
      <c r="E44" s="114"/>
      <c r="F44" s="114"/>
      <c r="G44" s="114"/>
      <c r="H44" s="114"/>
      <c r="I44" s="154" t="str">
        <f>IF(B44="","",IF(รายชื่อนักเรียน!H40="ย้ายออก","ย้ายออก",IF(รายชื่อนักเรียน!H40="แขวนลอย","แขวนลอย",SUM(D44:H44))))</f>
        <v/>
      </c>
      <c r="J44" s="155" t="str">
        <f>IF(B44="","",IF(รายชื่อนักเรียน!H40="ย้ายออก","ย้ายออก",IF(รายชื่อนักเรียน!H40="แขวนลอย","แขวนลอย",IF(I44="","",IF(I44&gt;=ตั้งค่าประเมินอ่านคิดฯ!$B$4,3,IF(I44&gt;=ตั้งค่าประเมินอ่านคิดฯ!$B$5,2,IF(I44&gt;=ตั้งค่าประเมินอ่านคิดฯ!$B$6,1,0)))))))</f>
        <v/>
      </c>
    </row>
    <row r="45" spans="1:10" x14ac:dyDescent="0.35">
      <c r="A45" s="152">
        <v>40</v>
      </c>
      <c r="B45" s="153" t="str">
        <f>IF(รายชื่อนักเรียน!D41="","",รายชื่อนักเรียน!D41&amp;รายชื่อนักเรียน!E41&amp; "  " &amp; รายชื่อนักเรียน!F41)</f>
        <v/>
      </c>
      <c r="C45" s="309"/>
      <c r="D45" s="114"/>
      <c r="E45" s="114"/>
      <c r="F45" s="114"/>
      <c r="G45" s="114"/>
      <c r="H45" s="114"/>
      <c r="I45" s="154" t="str">
        <f>IF(B45="","",IF(รายชื่อนักเรียน!H41="ย้ายออก","ย้ายออก",IF(รายชื่อนักเรียน!H41="แขวนลอย","แขวนลอย",SUM(D45:H45))))</f>
        <v/>
      </c>
      <c r="J45" s="155" t="str">
        <f>IF(B45="","",IF(รายชื่อนักเรียน!H41="ย้ายออก","ย้ายออก",IF(รายชื่อนักเรียน!H41="แขวนลอย","แขวนลอย",IF(I45="","",IF(I45&gt;=ตั้งค่าประเมินอ่านคิดฯ!$B$4,3,IF(I45&gt;=ตั้งค่าประเมินอ่านคิดฯ!$B$5,2,IF(I45&gt;=ตั้งค่าประเมินอ่านคิดฯ!$B$6,1,0)))))))</f>
        <v/>
      </c>
    </row>
    <row r="46" spans="1:10" x14ac:dyDescent="0.35">
      <c r="A46" s="152">
        <v>41</v>
      </c>
      <c r="B46" s="153" t="str">
        <f>IF(รายชื่อนักเรียน!D42="","",รายชื่อนักเรียน!D42&amp;รายชื่อนักเรียน!E42&amp; "  " &amp; รายชื่อนักเรียน!F42)</f>
        <v/>
      </c>
      <c r="C46" s="309"/>
      <c r="D46" s="114"/>
      <c r="E46" s="114"/>
      <c r="F46" s="114"/>
      <c r="G46" s="114"/>
      <c r="H46" s="114"/>
      <c r="I46" s="154" t="str">
        <f>IF(B46="","",IF(รายชื่อนักเรียน!H42="ย้ายออก","ย้ายออก",IF(รายชื่อนักเรียน!H42="แขวนลอย","แขวนลอย",SUM(D46:H46))))</f>
        <v/>
      </c>
      <c r="J46" s="155" t="str">
        <f>IF(B46="","",IF(รายชื่อนักเรียน!H42="ย้ายออก","ย้ายออก",IF(รายชื่อนักเรียน!H42="แขวนลอย","แขวนลอย",IF(I46="","",IF(I46&gt;=ตั้งค่าประเมินอ่านคิดฯ!$B$4,3,IF(I46&gt;=ตั้งค่าประเมินอ่านคิดฯ!$B$5,2,IF(I46&gt;=ตั้งค่าประเมินอ่านคิดฯ!$B$6,1,0)))))))</f>
        <v/>
      </c>
    </row>
    <row r="47" spans="1:10" x14ac:dyDescent="0.35">
      <c r="A47" s="152">
        <v>42</v>
      </c>
      <c r="B47" s="153" t="str">
        <f>IF(รายชื่อนักเรียน!D43="","",รายชื่อนักเรียน!D43&amp;รายชื่อนักเรียน!E43&amp; "  " &amp; รายชื่อนักเรียน!F43)</f>
        <v/>
      </c>
      <c r="C47" s="309"/>
      <c r="D47" s="114"/>
      <c r="E47" s="114"/>
      <c r="F47" s="114"/>
      <c r="G47" s="114"/>
      <c r="H47" s="114"/>
      <c r="I47" s="154" t="str">
        <f>IF(B47="","",IF(รายชื่อนักเรียน!H43="ย้ายออก","ย้ายออก",IF(รายชื่อนักเรียน!H43="แขวนลอย","แขวนลอย",SUM(D47:H47))))</f>
        <v/>
      </c>
      <c r="J47" s="155" t="str">
        <f>IF(B47="","",IF(รายชื่อนักเรียน!H43="ย้ายออก","ย้ายออก",IF(รายชื่อนักเรียน!H43="แขวนลอย","แขวนลอย",IF(I47="","",IF(I47&gt;=ตั้งค่าประเมินอ่านคิดฯ!$B$4,3,IF(I47&gt;=ตั้งค่าประเมินอ่านคิดฯ!$B$5,2,IF(I47&gt;=ตั้งค่าประเมินอ่านคิดฯ!$B$6,1,0)))))))</f>
        <v/>
      </c>
    </row>
    <row r="48" spans="1:10" x14ac:dyDescent="0.35">
      <c r="A48" s="152">
        <v>43</v>
      </c>
      <c r="B48" s="153" t="str">
        <f>IF(รายชื่อนักเรียน!D44="","",รายชื่อนักเรียน!D44&amp;รายชื่อนักเรียน!E44&amp; "  " &amp; รายชื่อนักเรียน!F44)</f>
        <v/>
      </c>
      <c r="C48" s="309"/>
      <c r="D48" s="114"/>
      <c r="E48" s="114"/>
      <c r="F48" s="114"/>
      <c r="G48" s="114"/>
      <c r="H48" s="114"/>
      <c r="I48" s="154" t="str">
        <f>IF(B48="","",IF(รายชื่อนักเรียน!H44="ย้ายออก","ย้ายออก",IF(รายชื่อนักเรียน!H44="แขวนลอย","แขวนลอย",SUM(D48:H48))))</f>
        <v/>
      </c>
      <c r="J48" s="155" t="str">
        <f>IF(B48="","",IF(รายชื่อนักเรียน!H44="ย้ายออก","ย้ายออก",IF(รายชื่อนักเรียน!H44="แขวนลอย","แขวนลอย",IF(I48="","",IF(I48&gt;=ตั้งค่าประเมินอ่านคิดฯ!$B$4,3,IF(I48&gt;=ตั้งค่าประเมินอ่านคิดฯ!$B$5,2,IF(I48&gt;=ตั้งค่าประเมินอ่านคิดฯ!$B$6,1,0)))))))</f>
        <v/>
      </c>
    </row>
    <row r="49" spans="1:10" x14ac:dyDescent="0.35">
      <c r="A49" s="152">
        <v>44</v>
      </c>
      <c r="B49" s="153" t="str">
        <f>IF(รายชื่อนักเรียน!D45="","",รายชื่อนักเรียน!D45&amp;รายชื่อนักเรียน!E45&amp; "  " &amp; รายชื่อนักเรียน!F45)</f>
        <v/>
      </c>
      <c r="C49" s="309"/>
      <c r="D49" s="114"/>
      <c r="E49" s="114"/>
      <c r="F49" s="114"/>
      <c r="G49" s="114"/>
      <c r="H49" s="114"/>
      <c r="I49" s="154" t="str">
        <f>IF(B49="","",IF(รายชื่อนักเรียน!H45="ย้ายออก","ย้ายออก",IF(รายชื่อนักเรียน!H45="แขวนลอย","แขวนลอย",SUM(D49:H49))))</f>
        <v/>
      </c>
      <c r="J49" s="155" t="str">
        <f>IF(B49="","",IF(รายชื่อนักเรียน!H45="ย้ายออก","ย้ายออก",IF(รายชื่อนักเรียน!H45="แขวนลอย","แขวนลอย",IF(I49="","",IF(I49&gt;=ตั้งค่าประเมินอ่านคิดฯ!$B$4,3,IF(I49&gt;=ตั้งค่าประเมินอ่านคิดฯ!$B$5,2,IF(I49&gt;=ตั้งค่าประเมินอ่านคิดฯ!$B$6,1,0)))))))</f>
        <v/>
      </c>
    </row>
    <row r="50" spans="1:10" x14ac:dyDescent="0.35">
      <c r="A50" s="156">
        <v>45</v>
      </c>
      <c r="B50" s="153" t="str">
        <f>IF(รายชื่อนักเรียน!D46="","",รายชื่อนักเรียน!D46&amp;รายชื่อนักเรียน!E46&amp; "  " &amp; รายชื่อนักเรียน!F46)</f>
        <v/>
      </c>
      <c r="C50" s="309"/>
      <c r="D50" s="133"/>
      <c r="E50" s="133"/>
      <c r="F50" s="133"/>
      <c r="G50" s="133"/>
      <c r="H50" s="114"/>
      <c r="I50" s="154" t="str">
        <f>IF(B50="","",IF(รายชื่อนักเรียน!H46="ย้ายออก","ย้ายออก",IF(รายชื่อนักเรียน!H46="แขวนลอย","แขวนลอย",SUM(D50:H50))))</f>
        <v/>
      </c>
      <c r="J50" s="155" t="str">
        <f>IF(B50="","",IF(รายชื่อนักเรียน!H46="ย้ายออก","ย้ายออก",IF(รายชื่อนักเรียน!H46="แขวนลอย","แขวนลอย",IF(I50="","",IF(I50&gt;=ตั้งค่าประเมินอ่านคิดฯ!$B$4,3,IF(I50&gt;=ตั้งค่าประเมินอ่านคิดฯ!$B$5,2,IF(I50&gt;=ตั้งค่าประเมินอ่านคิดฯ!$B$6,1,0)))))))</f>
        <v/>
      </c>
    </row>
    <row r="51" spans="1:10" x14ac:dyDescent="0.35">
      <c r="A51" s="310" t="s">
        <v>56</v>
      </c>
      <c r="B51" s="310"/>
      <c r="C51" s="310"/>
      <c r="D51" s="310"/>
      <c r="E51" s="310"/>
      <c r="F51" s="310"/>
      <c r="G51" s="310"/>
      <c r="H51" s="311"/>
      <c r="I51" s="26" t="str">
        <f>IF($B$6="","",SUM(I6:I50))</f>
        <v/>
      </c>
      <c r="J51" s="26" t="str">
        <f>IF($B$6="","",SUM(J6:J50))</f>
        <v/>
      </c>
    </row>
    <row r="52" spans="1:10" x14ac:dyDescent="0.25">
      <c r="A52" s="310" t="s">
        <v>66</v>
      </c>
      <c r="B52" s="310"/>
      <c r="C52" s="310"/>
      <c r="D52" s="310"/>
      <c r="E52" s="310"/>
      <c r="F52" s="310"/>
      <c r="G52" s="310"/>
      <c r="H52" s="310"/>
      <c r="I52" s="29" t="str">
        <f>IF($B$6="","",IFERROR(AVERAGE(I6:I50),""))</f>
        <v/>
      </c>
      <c r="J52" s="29" t="str">
        <f>IF($B$6="","",IFERROR(AVERAGE(J6:J50),""))</f>
        <v/>
      </c>
    </row>
  </sheetData>
  <protectedRanges>
    <protectedRange sqref="E5:H5 E8:H50" name="ช่วง1"/>
  </protectedRanges>
  <mergeCells count="15">
    <mergeCell ref="J2:J5"/>
    <mergeCell ref="A1:A5"/>
    <mergeCell ref="B1:B5"/>
    <mergeCell ref="C1:J1"/>
    <mergeCell ref="C3:C4"/>
    <mergeCell ref="D3:D4"/>
    <mergeCell ref="E3:E4"/>
    <mergeCell ref="F3:F4"/>
    <mergeCell ref="G3:G4"/>
    <mergeCell ref="H3:H4"/>
    <mergeCell ref="C6:C50"/>
    <mergeCell ref="A51:H51"/>
    <mergeCell ref="A52:H52"/>
    <mergeCell ref="D2:H2"/>
    <mergeCell ref="I2:I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E143C-A70B-46F4-A638-1E39187153B0}">
  <sheetPr codeName="Sheet11">
    <tabColor rgb="FFFF0000"/>
  </sheetPr>
  <dimension ref="A1:N47"/>
  <sheetViews>
    <sheetView view="pageLayout" topLeftCell="A37" zoomScale="70" zoomScaleNormal="85" zoomScaleSheetLayoutView="70" zoomScalePageLayoutView="70" workbookViewId="0">
      <selection activeCell="J42" sqref="J42"/>
    </sheetView>
  </sheetViews>
  <sheetFormatPr defaultColWidth="4.59765625" defaultRowHeight="18" x14ac:dyDescent="0.35"/>
  <cols>
    <col min="1" max="1" width="10.09765625" style="1" customWidth="1"/>
    <col min="2" max="9" width="9.8984375" style="1" customWidth="1"/>
    <col min="10" max="10" width="12.5" style="1" customWidth="1"/>
    <col min="11" max="11" width="1.3984375" style="1" customWidth="1"/>
    <col min="12" max="12" width="8.59765625" style="1" customWidth="1"/>
    <col min="13" max="13" width="23.69921875" style="1" customWidth="1"/>
    <col min="14" max="14" width="9.69921875" style="1" customWidth="1"/>
    <col min="15" max="16384" width="4.59765625" style="1"/>
  </cols>
  <sheetData>
    <row r="1" spans="1:14" x14ac:dyDescent="0.35">
      <c r="A1" s="32"/>
      <c r="B1" s="32"/>
      <c r="C1" s="32"/>
      <c r="D1" s="32"/>
      <c r="E1" s="32"/>
      <c r="F1" s="32"/>
      <c r="G1" s="32"/>
      <c r="H1" s="32"/>
      <c r="I1" s="334" t="s">
        <v>102</v>
      </c>
      <c r="J1" s="334"/>
      <c r="K1" s="31"/>
      <c r="L1" s="12"/>
      <c r="M1" s="12"/>
      <c r="N1" s="12"/>
    </row>
    <row r="2" spans="1:14" x14ac:dyDescent="0.35">
      <c r="A2" s="32"/>
      <c r="B2" s="32"/>
      <c r="C2" s="32"/>
      <c r="D2" s="32"/>
      <c r="E2" s="32"/>
      <c r="F2" s="32"/>
      <c r="G2" s="32"/>
      <c r="H2" s="32"/>
      <c r="I2" s="32"/>
      <c r="J2" s="32"/>
      <c r="K2" s="31"/>
      <c r="L2" s="12"/>
      <c r="M2" s="12"/>
      <c r="N2" s="12"/>
    </row>
    <row r="3" spans="1:14" x14ac:dyDescent="0.35">
      <c r="A3" s="32"/>
      <c r="B3" s="32"/>
      <c r="C3" s="32"/>
      <c r="D3" s="32"/>
      <c r="E3" s="32"/>
      <c r="F3" s="32"/>
      <c r="G3" s="32"/>
      <c r="H3" s="32"/>
      <c r="I3" s="32"/>
      <c r="J3" s="32"/>
      <c r="K3" s="31"/>
      <c r="L3" s="12"/>
      <c r="M3" s="12"/>
      <c r="N3" s="12"/>
    </row>
    <row r="4" spans="1:14" x14ac:dyDescent="0.35">
      <c r="A4" s="32"/>
      <c r="B4" s="32"/>
      <c r="C4" s="32"/>
      <c r="D4" s="32"/>
      <c r="E4" s="32"/>
      <c r="F4" s="32"/>
      <c r="G4" s="32"/>
      <c r="H4" s="32"/>
      <c r="I4" s="32"/>
      <c r="J4" s="32"/>
      <c r="K4" s="31"/>
      <c r="L4" s="12"/>
      <c r="M4" s="12"/>
      <c r="N4" s="12"/>
    </row>
    <row r="5" spans="1:14" x14ac:dyDescent="0.35">
      <c r="A5" s="32"/>
      <c r="B5" s="32"/>
      <c r="C5" s="32"/>
      <c r="D5" s="32"/>
      <c r="E5" s="32"/>
      <c r="F5" s="32"/>
      <c r="G5" s="32"/>
      <c r="H5" s="32"/>
      <c r="I5" s="32"/>
      <c r="J5" s="32"/>
      <c r="K5" s="31"/>
      <c r="L5" s="12"/>
      <c r="M5" s="12"/>
      <c r="N5" s="12"/>
    </row>
    <row r="6" spans="1:14" x14ac:dyDescent="0.35">
      <c r="A6" s="32"/>
      <c r="B6" s="32"/>
      <c r="C6" s="32"/>
      <c r="D6" s="32"/>
      <c r="E6" s="32"/>
      <c r="F6" s="32"/>
      <c r="G6" s="32"/>
      <c r="H6" s="32"/>
      <c r="I6" s="32"/>
      <c r="J6" s="32"/>
      <c r="K6" s="31"/>
      <c r="L6" s="12"/>
      <c r="M6" s="12"/>
      <c r="N6" s="12"/>
    </row>
    <row r="7" spans="1:14" ht="25.8" x14ac:dyDescent="0.35">
      <c r="A7" s="352" t="s">
        <v>67</v>
      </c>
      <c r="B7" s="352"/>
      <c r="C7" s="352"/>
      <c r="D7" s="352"/>
      <c r="E7" s="352"/>
      <c r="F7" s="352"/>
      <c r="G7" s="352"/>
      <c r="H7" s="352"/>
      <c r="I7" s="352"/>
      <c r="J7" s="352"/>
      <c r="K7" s="31"/>
      <c r="L7" s="12"/>
      <c r="M7" s="12"/>
      <c r="N7" s="12"/>
    </row>
    <row r="8" spans="1:14" ht="9.6" customHeight="1" x14ac:dyDescent="0.35">
      <c r="A8" s="32"/>
      <c r="B8" s="32"/>
      <c r="C8" s="32"/>
      <c r="D8" s="32"/>
      <c r="E8" s="32"/>
      <c r="F8" s="32"/>
      <c r="G8" s="32"/>
      <c r="H8" s="32"/>
      <c r="I8" s="32"/>
      <c r="J8" s="32"/>
      <c r="K8" s="31"/>
      <c r="L8" s="12"/>
      <c r="M8" s="12"/>
      <c r="N8" s="12"/>
    </row>
    <row r="9" spans="1:14" x14ac:dyDescent="0.35">
      <c r="A9" s="32"/>
      <c r="B9" s="33" t="s">
        <v>68</v>
      </c>
      <c r="C9" s="349" t="str">
        <f>IF(ตั้งค่า!I4="","",ตั้งค่า!I4)</f>
        <v>อนุบาลนางรอง(สังขกฤษณ์อนุสรณ์)</v>
      </c>
      <c r="D9" s="349"/>
      <c r="E9" s="349"/>
      <c r="F9" s="33" t="s">
        <v>69</v>
      </c>
      <c r="G9" s="336" t="str">
        <f>IF(ตั้งค่า!I5="","",ตั้งค่า!I5)</f>
        <v>นางรอง</v>
      </c>
      <c r="H9" s="336"/>
      <c r="I9" s="336"/>
      <c r="J9" s="32"/>
      <c r="K9" s="31"/>
      <c r="L9" s="12"/>
      <c r="M9" s="12"/>
      <c r="N9" s="12"/>
    </row>
    <row r="10" spans="1:14" x14ac:dyDescent="0.35">
      <c r="A10" s="32"/>
      <c r="B10" s="33" t="s">
        <v>70</v>
      </c>
      <c r="C10" s="353" t="str">
        <f>IF(ตั้งค่า!I6="","",ตั้งค่า!I6)</f>
        <v>นางรอง</v>
      </c>
      <c r="D10" s="353"/>
      <c r="E10" s="353"/>
      <c r="F10" s="33" t="s">
        <v>71</v>
      </c>
      <c r="G10" s="353" t="str">
        <f>IF(ตั้งค่า!I7="","",ตั้งค่า!I7)</f>
        <v>บุรีรัมย์</v>
      </c>
      <c r="H10" s="353"/>
      <c r="I10" s="353"/>
      <c r="J10" s="32"/>
      <c r="K10" s="31"/>
      <c r="L10" s="12"/>
      <c r="M10" s="12"/>
      <c r="N10" s="12"/>
    </row>
    <row r="11" spans="1:14" ht="15" customHeight="1" x14ac:dyDescent="0.35">
      <c r="A11" s="334"/>
      <c r="B11" s="334"/>
      <c r="C11" s="334"/>
      <c r="D11" s="334"/>
      <c r="E11" s="334"/>
      <c r="F11" s="334"/>
      <c r="G11" s="334"/>
      <c r="H11" s="334"/>
      <c r="I11" s="334"/>
      <c r="J11" s="32"/>
      <c r="K11" s="31"/>
      <c r="L11" s="12"/>
      <c r="M11" s="12"/>
      <c r="N11" s="12"/>
    </row>
    <row r="12" spans="1:14" x14ac:dyDescent="0.35">
      <c r="A12" s="32"/>
      <c r="B12" s="32"/>
      <c r="C12" s="34" t="s">
        <v>72</v>
      </c>
      <c r="D12" s="35">
        <f>IF(ตั้งค่า!I3="","",ตั้งค่า!I3)</f>
        <v>2568</v>
      </c>
      <c r="E12" s="34" t="s">
        <v>73</v>
      </c>
      <c r="F12" s="349" t="str">
        <f>IF(ตั้งค่า!I9="","",ตั้งค่า!I9)</f>
        <v xml:space="preserve">ประถมศึกษาปีที่ </v>
      </c>
      <c r="G12" s="349"/>
      <c r="H12" s="349"/>
      <c r="I12" s="32"/>
      <c r="J12" s="32"/>
      <c r="K12" s="31"/>
      <c r="L12" s="12"/>
      <c r="M12" s="12"/>
      <c r="N12" s="12"/>
    </row>
    <row r="13" spans="1:14" x14ac:dyDescent="0.35">
      <c r="A13" s="32"/>
      <c r="B13" s="32"/>
      <c r="C13" s="34" t="s">
        <v>74</v>
      </c>
      <c r="D13" s="337" t="str">
        <f>IF(ตั้งค่า!I10="","",ตั้งค่า!I10)</f>
        <v/>
      </c>
      <c r="E13" s="337"/>
      <c r="F13" s="337"/>
      <c r="G13" s="337"/>
      <c r="H13" s="337"/>
      <c r="I13" s="32"/>
      <c r="J13" s="32"/>
      <c r="K13" s="31"/>
      <c r="L13" s="12"/>
      <c r="M13" s="12"/>
      <c r="N13" s="12"/>
    </row>
    <row r="14" spans="1:14" x14ac:dyDescent="0.35">
      <c r="A14" s="32"/>
      <c r="B14" s="34" t="s">
        <v>75</v>
      </c>
      <c r="C14" s="35" t="str">
        <f>IF(ตั้งค่า!I11="","",ตั้งค่า!I11)</f>
        <v/>
      </c>
      <c r="D14" s="34" t="s">
        <v>76</v>
      </c>
      <c r="E14" s="337" t="str">
        <f>IF(ตั้งค่า!I12="","",ตั้งค่า!I12)</f>
        <v/>
      </c>
      <c r="F14" s="337"/>
      <c r="G14" s="337"/>
      <c r="H14" s="337"/>
      <c r="I14" s="34" t="s">
        <v>448</v>
      </c>
      <c r="J14" s="46" t="str">
        <f>IF(ตั้งค่า!I15="","",ตั้งค่า!I15)</f>
        <v/>
      </c>
      <c r="K14" s="31"/>
      <c r="L14" s="12"/>
      <c r="M14" s="12"/>
      <c r="N14" s="12"/>
    </row>
    <row r="15" spans="1:14" x14ac:dyDescent="0.35">
      <c r="A15" s="32"/>
      <c r="B15" s="34" t="s">
        <v>77</v>
      </c>
      <c r="C15" s="35" t="str">
        <f>IF(ตั้งค่า!I13="","",ตั้งค่า!I13)</f>
        <v/>
      </c>
      <c r="D15" s="36" t="s">
        <v>78</v>
      </c>
      <c r="E15" s="32"/>
      <c r="F15" s="33" t="s">
        <v>79</v>
      </c>
      <c r="G15" s="37" t="str">
        <f>IF(ตั้งค่า!I14="","",ตั้งค่า!I14)</f>
        <v/>
      </c>
      <c r="H15" s="36"/>
      <c r="I15" s="32"/>
      <c r="J15" s="32"/>
      <c r="K15" s="31"/>
      <c r="L15" s="12"/>
      <c r="M15" s="12"/>
      <c r="N15" s="12"/>
    </row>
    <row r="16" spans="1:14" x14ac:dyDescent="0.35">
      <c r="A16" s="32"/>
      <c r="B16" s="34" t="s">
        <v>80</v>
      </c>
      <c r="C16" s="337" t="str">
        <f>IF(ตั้งค่า!I19="","",ตั้งค่า!I19&amp;" "&amp;ตั้งค่า!I20&amp;" "&amp;ตั้งค่า!I21)</f>
        <v/>
      </c>
      <c r="D16" s="337"/>
      <c r="E16" s="337"/>
      <c r="F16" s="337"/>
      <c r="G16" s="337"/>
      <c r="H16" s="337"/>
      <c r="I16" s="32"/>
      <c r="J16" s="32"/>
      <c r="K16" s="31"/>
      <c r="L16" s="12"/>
      <c r="M16" s="12"/>
      <c r="N16" s="12"/>
    </row>
    <row r="17" spans="1:14" x14ac:dyDescent="0.35">
      <c r="A17" s="32"/>
      <c r="B17" s="38" t="s">
        <v>81</v>
      </c>
      <c r="C17" s="337" t="str">
        <f>IF(ตั้งค่า!I22="","",ตั้งค่า!I22)</f>
        <v/>
      </c>
      <c r="D17" s="337"/>
      <c r="E17" s="337"/>
      <c r="F17" s="337"/>
      <c r="G17" s="337"/>
      <c r="H17" s="337"/>
      <c r="I17" s="32"/>
      <c r="J17" s="32"/>
      <c r="K17" s="31"/>
      <c r="L17" s="12"/>
      <c r="M17" s="12"/>
      <c r="N17" s="12"/>
    </row>
    <row r="18" spans="1:14" x14ac:dyDescent="0.35">
      <c r="A18" s="32"/>
      <c r="B18" s="38" t="s">
        <v>81</v>
      </c>
      <c r="C18" s="337" t="str">
        <f>IF(ตั้งค่า!I23="","",ตั้งค่า!I23)</f>
        <v/>
      </c>
      <c r="D18" s="337"/>
      <c r="E18" s="337"/>
      <c r="F18" s="337"/>
      <c r="G18" s="337"/>
      <c r="H18" s="337"/>
      <c r="I18" s="32"/>
      <c r="J18" s="32"/>
      <c r="K18" s="31"/>
      <c r="L18" s="12"/>
      <c r="M18" s="12"/>
      <c r="N18" s="12"/>
    </row>
    <row r="19" spans="1:14" x14ac:dyDescent="0.35">
      <c r="A19" s="32"/>
      <c r="B19" s="38"/>
      <c r="C19" s="211"/>
      <c r="D19" s="211"/>
      <c r="E19" s="211"/>
      <c r="F19" s="211"/>
      <c r="G19" s="211"/>
      <c r="H19" s="211"/>
      <c r="I19" s="32"/>
      <c r="J19" s="32"/>
      <c r="K19" s="31"/>
      <c r="L19" s="12"/>
      <c r="M19" s="12"/>
      <c r="N19" s="12"/>
    </row>
    <row r="20" spans="1:14" ht="23.4" x14ac:dyDescent="0.35">
      <c r="A20" s="351" t="s">
        <v>82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1"/>
      <c r="L20" s="12"/>
      <c r="M20" s="12"/>
      <c r="N20" s="12"/>
    </row>
    <row r="21" spans="1:14" x14ac:dyDescent="0.35">
      <c r="A21" s="342" t="s">
        <v>83</v>
      </c>
      <c r="B21" s="339" t="s">
        <v>84</v>
      </c>
      <c r="C21" s="340"/>
      <c r="D21" s="340"/>
      <c r="E21" s="340"/>
      <c r="F21" s="340"/>
      <c r="G21" s="340"/>
      <c r="H21" s="340"/>
      <c r="I21" s="341"/>
      <c r="J21" s="342" t="s">
        <v>85</v>
      </c>
      <c r="K21" s="31"/>
      <c r="L21" s="12"/>
      <c r="M21" s="12"/>
      <c r="N21" s="12"/>
    </row>
    <row r="22" spans="1:14" x14ac:dyDescent="0.35">
      <c r="A22" s="343"/>
      <c r="B22" s="339" t="s">
        <v>86</v>
      </c>
      <c r="C22" s="340"/>
      <c r="D22" s="340"/>
      <c r="E22" s="340"/>
      <c r="F22" s="340"/>
      <c r="G22" s="340"/>
      <c r="H22" s="340"/>
      <c r="I22" s="341"/>
      <c r="J22" s="343"/>
      <c r="K22" s="31"/>
      <c r="L22" s="12"/>
      <c r="M22" s="12"/>
      <c r="N22" s="12"/>
    </row>
    <row r="23" spans="1:14" x14ac:dyDescent="0.35">
      <c r="A23" s="344"/>
      <c r="B23" s="14">
        <v>4</v>
      </c>
      <c r="C23" s="14">
        <v>3.5</v>
      </c>
      <c r="D23" s="14">
        <v>3</v>
      </c>
      <c r="E23" s="14">
        <v>2.5</v>
      </c>
      <c r="F23" s="14">
        <v>2</v>
      </c>
      <c r="G23" s="14">
        <v>1.5</v>
      </c>
      <c r="H23" s="14">
        <v>1</v>
      </c>
      <c r="I23" s="14">
        <v>0</v>
      </c>
      <c r="J23" s="344"/>
      <c r="K23" s="31"/>
      <c r="L23" s="12"/>
      <c r="M23" s="12"/>
      <c r="N23" s="12"/>
    </row>
    <row r="24" spans="1:14" x14ac:dyDescent="0.35">
      <c r="A24" s="39">
        <f>COUNTIF(รายชื่อนักเรียน!D2:D46,"*")-COUNTIF(รายชื่อนักเรียน!H2:H46,"ย้ายออก")-COUNTIF(รายชื่อนักเรียน!H2:H46,"แขวนลอย")</f>
        <v>0</v>
      </c>
      <c r="B24" s="40">
        <f>COUNTIF(สรุปผลการประเมินรายปี!F5:F49,พิมพ์หน้าปก!B23)</f>
        <v>0</v>
      </c>
      <c r="C24" s="40">
        <f>COUNTIF(สรุปผลการประเมินรายปี!F5:F49,พิมพ์หน้าปก!C23)</f>
        <v>0</v>
      </c>
      <c r="D24" s="40">
        <f>COUNTIF(สรุปผลการประเมินรายปี!F5:F49,D23)</f>
        <v>0</v>
      </c>
      <c r="E24" s="40">
        <f>COUNTIF(สรุปผลการประเมินรายปี!F5:F49,E23)</f>
        <v>0</v>
      </c>
      <c r="F24" s="40">
        <f>COUNTIF(สรุปผลการประเมินรายปี!F5:F49,F23)</f>
        <v>0</v>
      </c>
      <c r="G24" s="40">
        <f>COUNTIF(สรุปผลการประเมินรายปี!F5:F49,G23)</f>
        <v>0</v>
      </c>
      <c r="H24" s="40">
        <f>COUNTIF(สรุปผลการประเมินรายปี!F5:F49,H23)</f>
        <v>0</v>
      </c>
      <c r="I24" s="40">
        <f>COUNTIF(สรุปผลการประเมินรายปี!F5:F49,I23)</f>
        <v>0</v>
      </c>
      <c r="J24" s="41" t="str">
        <f>สรุปผลการประเมินรายปี!E51</f>
        <v/>
      </c>
      <c r="K24" s="31"/>
      <c r="L24" s="12"/>
      <c r="M24" s="12"/>
      <c r="N24" s="12"/>
    </row>
    <row r="25" spans="1:14" x14ac:dyDescent="0.35">
      <c r="A25" s="14" t="s">
        <v>87</v>
      </c>
      <c r="B25" s="41" t="e">
        <f>(B24/$A$24)*100</f>
        <v>#DIV/0!</v>
      </c>
      <c r="C25" s="41" t="e">
        <f t="shared" ref="C25:I25" si="0">(C24/$A$24)*100</f>
        <v>#DIV/0!</v>
      </c>
      <c r="D25" s="41" t="e">
        <f t="shared" si="0"/>
        <v>#DIV/0!</v>
      </c>
      <c r="E25" s="41" t="e">
        <f t="shared" si="0"/>
        <v>#DIV/0!</v>
      </c>
      <c r="F25" s="41" t="e">
        <f t="shared" si="0"/>
        <v>#DIV/0!</v>
      </c>
      <c r="G25" s="41" t="e">
        <f t="shared" si="0"/>
        <v>#DIV/0!</v>
      </c>
      <c r="H25" s="41" t="e">
        <f t="shared" si="0"/>
        <v>#DIV/0!</v>
      </c>
      <c r="I25" s="41" t="e">
        <f t="shared" si="0"/>
        <v>#DIV/0!</v>
      </c>
      <c r="J25" s="14" t="s">
        <v>54</v>
      </c>
      <c r="K25" s="31"/>
      <c r="L25" s="12"/>
      <c r="M25" s="12"/>
      <c r="N25" s="12"/>
    </row>
    <row r="26" spans="1:14" ht="9.6" customHeight="1" x14ac:dyDescent="0.3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1"/>
      <c r="L26" s="12"/>
      <c r="M26" s="12"/>
      <c r="N26" s="12"/>
    </row>
    <row r="27" spans="1:14" x14ac:dyDescent="0.35">
      <c r="A27" s="42" t="s">
        <v>88</v>
      </c>
      <c r="B27" s="345" t="s">
        <v>89</v>
      </c>
      <c r="C27" s="345"/>
      <c r="D27" s="345"/>
      <c r="E27" s="345"/>
      <c r="F27" s="346" t="s">
        <v>90</v>
      </c>
      <c r="G27" s="347"/>
      <c r="H27" s="347"/>
      <c r="I27" s="348"/>
      <c r="J27" s="43" t="s">
        <v>91</v>
      </c>
      <c r="K27" s="31"/>
      <c r="L27" s="12"/>
      <c r="M27" s="12"/>
      <c r="N27" s="12"/>
    </row>
    <row r="28" spans="1:14" x14ac:dyDescent="0.35">
      <c r="A28" s="44" t="s">
        <v>92</v>
      </c>
      <c r="B28" s="40" t="s">
        <v>93</v>
      </c>
      <c r="C28" s="40" t="s">
        <v>94</v>
      </c>
      <c r="D28" s="40" t="s">
        <v>95</v>
      </c>
      <c r="E28" s="40" t="s">
        <v>96</v>
      </c>
      <c r="F28" s="40" t="s">
        <v>93</v>
      </c>
      <c r="G28" s="40" t="s">
        <v>94</v>
      </c>
      <c r="H28" s="40" t="s">
        <v>95</v>
      </c>
      <c r="I28" s="40" t="s">
        <v>96</v>
      </c>
      <c r="J28" s="332"/>
      <c r="K28" s="31"/>
      <c r="L28" s="12"/>
      <c r="M28" s="12"/>
      <c r="N28" s="12"/>
    </row>
    <row r="29" spans="1:14" x14ac:dyDescent="0.35">
      <c r="A29" s="14" t="s">
        <v>97</v>
      </c>
      <c r="B29" s="40">
        <f>COUNTIF(คุณลักษณะอันพึงประสงค์!S5:S49,3)</f>
        <v>0</v>
      </c>
      <c r="C29" s="40">
        <f>COUNTIF(คุณลักษณะอันพึงประสงค์!S5:S49,2)</f>
        <v>0</v>
      </c>
      <c r="D29" s="40">
        <f>COUNTIF(คุณลักษณะอันพึงประสงค์!S5:S49,1)</f>
        <v>0</v>
      </c>
      <c r="E29" s="40">
        <f>COUNTIF(คุณลักษณะอันพึงประสงค์!S5:S49,0)</f>
        <v>0</v>
      </c>
      <c r="F29" s="40">
        <f>COUNTIF(อ่านคิดวิเคราะห์ฯ!J6:J50,3)</f>
        <v>0</v>
      </c>
      <c r="G29" s="40">
        <f>COUNTIF(อ่านคิดวิเคราะห์ฯ!J6:J50,2)</f>
        <v>0</v>
      </c>
      <c r="H29" s="40">
        <f>COUNTIF(อ่านคิดวิเคราะห์ฯ!J6:J50,1)</f>
        <v>0</v>
      </c>
      <c r="I29" s="40">
        <f>COUNTIF(อ่านคิดวิเคราะห์ฯ!J6:J50,0)</f>
        <v>0</v>
      </c>
      <c r="J29" s="333"/>
      <c r="K29" s="31"/>
      <c r="L29" s="12"/>
      <c r="M29" s="12"/>
      <c r="N29" s="12"/>
    </row>
    <row r="30" spans="1:14" x14ac:dyDescent="0.35">
      <c r="A30" s="33"/>
      <c r="B30" s="36"/>
      <c r="C30" s="36"/>
      <c r="D30" s="36"/>
      <c r="E30" s="36"/>
      <c r="F30" s="36"/>
      <c r="G30" s="36"/>
      <c r="H30" s="36"/>
      <c r="I30" s="36"/>
      <c r="J30" s="210"/>
      <c r="K30" s="31"/>
      <c r="L30" s="12"/>
      <c r="M30" s="12"/>
      <c r="N30" s="12"/>
    </row>
    <row r="31" spans="1:14" x14ac:dyDescent="0.3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1"/>
      <c r="L31" s="12"/>
      <c r="M31" s="12"/>
      <c r="N31" s="12"/>
    </row>
    <row r="32" spans="1:14" x14ac:dyDescent="0.35">
      <c r="A32" s="45" t="s">
        <v>98</v>
      </c>
      <c r="B32" s="328"/>
      <c r="C32" s="328"/>
      <c r="D32" s="328"/>
      <c r="E32" s="328"/>
      <c r="F32" s="45" t="s">
        <v>98</v>
      </c>
      <c r="G32" s="328"/>
      <c r="H32" s="328"/>
      <c r="I32" s="328"/>
      <c r="J32" s="328"/>
      <c r="K32" s="31"/>
      <c r="L32" s="12"/>
      <c r="M32" s="12"/>
      <c r="N32" s="12"/>
    </row>
    <row r="33" spans="1:14" x14ac:dyDescent="0.35">
      <c r="A33" s="32"/>
      <c r="B33" s="330" t="str">
        <f>IF(ตั้งค่า!I19="","","( " &amp; ตั้งค่า!I19 &amp; " )")</f>
        <v/>
      </c>
      <c r="C33" s="330"/>
      <c r="D33" s="330"/>
      <c r="E33" s="330"/>
      <c r="F33" s="32"/>
      <c r="G33" s="330" t="str">
        <f>IF(ตั้งค่า!I24="","","( " &amp; ตั้งค่า!I24 &amp; " )")</f>
        <v/>
      </c>
      <c r="H33" s="330"/>
      <c r="I33" s="330"/>
      <c r="J33" s="330"/>
      <c r="K33" s="31"/>
      <c r="L33" s="12"/>
      <c r="M33" s="12"/>
      <c r="N33" s="12"/>
    </row>
    <row r="34" spans="1:14" x14ac:dyDescent="0.35">
      <c r="A34" s="32"/>
      <c r="B34" s="330" t="s">
        <v>80</v>
      </c>
      <c r="C34" s="330"/>
      <c r="D34" s="330"/>
      <c r="E34" s="330"/>
      <c r="F34" s="32"/>
      <c r="G34" s="330" t="s">
        <v>103</v>
      </c>
      <c r="H34" s="330"/>
      <c r="I34" s="330"/>
      <c r="J34" s="330"/>
      <c r="K34" s="31"/>
      <c r="L34" s="12"/>
      <c r="M34" s="12"/>
      <c r="N34" s="12"/>
    </row>
    <row r="35" spans="1:14" x14ac:dyDescent="0.35">
      <c r="A35" s="32"/>
      <c r="B35" s="36"/>
      <c r="C35" s="36"/>
      <c r="D35" s="36"/>
      <c r="E35" s="36"/>
      <c r="F35" s="32"/>
      <c r="G35" s="36"/>
      <c r="H35" s="36"/>
      <c r="I35" s="36"/>
      <c r="J35" s="36"/>
      <c r="K35" s="31"/>
      <c r="L35" s="12"/>
      <c r="M35" s="12"/>
      <c r="N35" s="12"/>
    </row>
    <row r="36" spans="1:14" x14ac:dyDescent="0.35">
      <c r="A36" s="32"/>
      <c r="B36" s="36"/>
      <c r="C36" s="36"/>
      <c r="D36" s="36"/>
      <c r="E36" s="36"/>
      <c r="F36" s="32"/>
      <c r="G36" s="36"/>
      <c r="H36" s="36"/>
      <c r="I36" s="36"/>
      <c r="J36" s="36"/>
      <c r="K36" s="31"/>
      <c r="L36" s="12"/>
      <c r="M36" s="12"/>
      <c r="N36" s="12"/>
    </row>
    <row r="37" spans="1:14" x14ac:dyDescent="0.35">
      <c r="A37" s="32"/>
      <c r="B37" s="33"/>
      <c r="C37" s="85"/>
      <c r="D37" s="338" t="s">
        <v>104</v>
      </c>
      <c r="E37" s="338"/>
      <c r="F37" s="338"/>
      <c r="G37" s="338"/>
      <c r="H37" s="86"/>
      <c r="I37" s="32"/>
      <c r="J37" s="32"/>
      <c r="K37" s="31"/>
      <c r="L37" s="12"/>
      <c r="M37" s="12"/>
      <c r="N37" s="12"/>
    </row>
    <row r="38" spans="1:14" x14ac:dyDescent="0.35">
      <c r="A38" s="45"/>
      <c r="B38" s="32"/>
      <c r="C38" s="87"/>
      <c r="D38" s="335" t="s">
        <v>105</v>
      </c>
      <c r="E38" s="335"/>
      <c r="F38" s="336" t="s">
        <v>106</v>
      </c>
      <c r="G38" s="336"/>
      <c r="H38" s="88"/>
      <c r="I38" s="32"/>
      <c r="J38" s="32"/>
      <c r="K38" s="31"/>
      <c r="L38" s="12"/>
      <c r="M38" s="12"/>
      <c r="N38" s="12"/>
    </row>
    <row r="39" spans="1:14" x14ac:dyDescent="0.35">
      <c r="A39" s="32"/>
      <c r="B39" s="32"/>
      <c r="C39" s="87" t="s">
        <v>98</v>
      </c>
      <c r="D39" s="46"/>
      <c r="E39" s="46"/>
      <c r="F39" s="46"/>
      <c r="G39" s="46"/>
      <c r="H39" s="88"/>
      <c r="I39" s="32"/>
      <c r="J39" s="32"/>
      <c r="K39" s="31"/>
      <c r="L39" s="12"/>
      <c r="M39" s="12"/>
      <c r="N39" s="12"/>
    </row>
    <row r="40" spans="1:14" x14ac:dyDescent="0.35">
      <c r="A40" s="32"/>
      <c r="B40" s="32"/>
      <c r="C40" s="89"/>
      <c r="D40" s="330" t="str">
        <f>IF(ตั้งค่า!I26="","","( " &amp; ตั้งค่า!I26 &amp; " )")</f>
        <v>( นายจตุพร  ทองพระพักตร์ )</v>
      </c>
      <c r="E40" s="330"/>
      <c r="F40" s="330"/>
      <c r="G40" s="330"/>
      <c r="H40" s="88"/>
      <c r="I40" s="32"/>
      <c r="J40" s="32"/>
      <c r="K40" s="31"/>
      <c r="L40" s="12"/>
      <c r="M40" s="12"/>
      <c r="N40" s="12"/>
    </row>
    <row r="41" spans="1:14" x14ac:dyDescent="0.35">
      <c r="A41" s="32"/>
      <c r="B41" s="32"/>
      <c r="C41" s="89"/>
      <c r="D41" s="330" t="s">
        <v>99</v>
      </c>
      <c r="E41" s="330"/>
      <c r="F41" s="330"/>
      <c r="G41" s="330"/>
      <c r="H41" s="88"/>
      <c r="I41" s="32"/>
      <c r="J41" s="32"/>
      <c r="K41" s="31"/>
      <c r="L41" s="12"/>
      <c r="M41" s="12"/>
      <c r="N41" s="12"/>
    </row>
    <row r="42" spans="1:14" x14ac:dyDescent="0.35">
      <c r="A42" s="32"/>
      <c r="B42" s="32"/>
      <c r="C42" s="89"/>
      <c r="D42" s="36"/>
      <c r="E42" s="36"/>
      <c r="F42" s="36"/>
      <c r="G42" s="36"/>
      <c r="H42" s="88"/>
      <c r="I42" s="32"/>
      <c r="J42" s="32"/>
      <c r="K42" s="31"/>
      <c r="L42" s="12"/>
      <c r="M42" s="12"/>
      <c r="N42" s="12"/>
    </row>
    <row r="43" spans="1:14" x14ac:dyDescent="0.35">
      <c r="A43" s="32"/>
      <c r="B43" s="32"/>
      <c r="C43" s="87"/>
      <c r="D43" s="335" t="s">
        <v>100</v>
      </c>
      <c r="E43" s="335"/>
      <c r="F43" s="336" t="s">
        <v>101</v>
      </c>
      <c r="G43" s="336"/>
      <c r="H43" s="88"/>
      <c r="I43" s="32"/>
      <c r="J43" s="32"/>
      <c r="K43" s="31"/>
      <c r="L43" s="12"/>
      <c r="M43" s="12"/>
      <c r="N43" s="12"/>
    </row>
    <row r="44" spans="1:14" x14ac:dyDescent="0.35">
      <c r="A44" s="32"/>
      <c r="B44" s="32"/>
      <c r="C44" s="87" t="s">
        <v>98</v>
      </c>
      <c r="D44" s="328"/>
      <c r="E44" s="328"/>
      <c r="F44" s="328"/>
      <c r="G44" s="328"/>
      <c r="H44" s="88"/>
      <c r="I44" s="32"/>
      <c r="J44" s="32"/>
      <c r="K44" s="31"/>
      <c r="L44" s="12"/>
      <c r="M44" s="12"/>
      <c r="N44" s="12"/>
    </row>
    <row r="45" spans="1:14" x14ac:dyDescent="0.35">
      <c r="A45" s="32"/>
      <c r="B45" s="32"/>
      <c r="C45" s="89"/>
      <c r="D45" s="330" t="str">
        <f>IF(ตั้งค่า!I27="","","( " &amp; ตั้งค่า!I27 &amp; " )")</f>
        <v>( นายพิสิษฐ์  เจริญพันธ์ )</v>
      </c>
      <c r="E45" s="330"/>
      <c r="F45" s="330"/>
      <c r="G45" s="330"/>
      <c r="H45" s="88"/>
      <c r="I45" s="32"/>
      <c r="J45" s="32"/>
      <c r="K45" s="31"/>
      <c r="L45" s="12"/>
      <c r="M45" s="12"/>
      <c r="N45" s="12"/>
    </row>
    <row r="46" spans="1:14" x14ac:dyDescent="0.35">
      <c r="A46" s="32"/>
      <c r="B46" s="32" t="str">
        <f>IF([2]ตั้งค่าปพ5!I27="","",[2]ตั้งค่าปพ5!I27)</f>
        <v/>
      </c>
      <c r="C46" s="329" t="str">
        <f>IF(ตั้งค่า!I28="","",ตั้งค่า!I28)</f>
        <v>ผู้อำนวยการโรงเรียนอนุบาลนางรอง(สังขกฤษณ์อนุสรณ์)</v>
      </c>
      <c r="D46" s="330"/>
      <c r="E46" s="330"/>
      <c r="F46" s="330"/>
      <c r="G46" s="330"/>
      <c r="H46" s="331"/>
      <c r="I46" s="32"/>
      <c r="J46" s="32"/>
      <c r="K46" s="31"/>
      <c r="L46" s="12"/>
      <c r="M46" s="12"/>
      <c r="N46" s="12"/>
    </row>
    <row r="47" spans="1:14" x14ac:dyDescent="0.35">
      <c r="A47" s="31"/>
      <c r="B47" s="32" t="str">
        <f>IF([2]ตั้งค่าปพ5!I28="","",[2]ตั้งค่าปพ5!I28)</f>
        <v/>
      </c>
      <c r="C47" s="90"/>
      <c r="D47" s="350" t="str">
        <f>IF(ตั้งค่า!I29="","",ตั้งค่า!I29)</f>
        <v>31 มีนาคม 2569</v>
      </c>
      <c r="E47" s="350"/>
      <c r="F47" s="350"/>
      <c r="G47" s="350"/>
      <c r="H47" s="91"/>
      <c r="I47" s="31"/>
      <c r="J47" s="31"/>
      <c r="K47" s="31"/>
      <c r="L47" s="12"/>
      <c r="M47" s="12"/>
      <c r="N47" s="12"/>
    </row>
  </sheetData>
  <sheetProtection algorithmName="SHA-512" hashValue="RIg2lTFiJlx6mY/Ps+UI86SVkuWvItO62ZvAPC2hum9Q8P2Mx+P9Gpzdg9Ca7YWWGoeWqOlCru5byMa0Ouh54A==" saltValue="ar+9S8fHDsySuyf4fKOVbw==" spinCount="100000" sheet="1" objects="1" scenarios="1"/>
  <mergeCells count="38">
    <mergeCell ref="D47:G47"/>
    <mergeCell ref="A20:J20"/>
    <mergeCell ref="A7:J7"/>
    <mergeCell ref="C10:E10"/>
    <mergeCell ref="G10:I10"/>
    <mergeCell ref="A11:I11"/>
    <mergeCell ref="F12:H12"/>
    <mergeCell ref="D13:H13"/>
    <mergeCell ref="E14:H14"/>
    <mergeCell ref="C16:H16"/>
    <mergeCell ref="C17:H17"/>
    <mergeCell ref="G33:J33"/>
    <mergeCell ref="B34:E34"/>
    <mergeCell ref="A21:A23"/>
    <mergeCell ref="G9:I9"/>
    <mergeCell ref="D45:G45"/>
    <mergeCell ref="I1:J1"/>
    <mergeCell ref="D40:G40"/>
    <mergeCell ref="D43:E43"/>
    <mergeCell ref="F43:G43"/>
    <mergeCell ref="D41:G41"/>
    <mergeCell ref="D38:E38"/>
    <mergeCell ref="F38:G38"/>
    <mergeCell ref="C18:H18"/>
    <mergeCell ref="G34:J34"/>
    <mergeCell ref="D37:G37"/>
    <mergeCell ref="B21:I21"/>
    <mergeCell ref="J21:J23"/>
    <mergeCell ref="B22:I22"/>
    <mergeCell ref="B27:E27"/>
    <mergeCell ref="F27:I27"/>
    <mergeCell ref="C9:E9"/>
    <mergeCell ref="D44:G44"/>
    <mergeCell ref="C46:H46"/>
    <mergeCell ref="J28:J29"/>
    <mergeCell ref="B32:E32"/>
    <mergeCell ref="G32:J32"/>
    <mergeCell ref="B33:E33"/>
  </mergeCells>
  <pageMargins left="0.55118110236220474" right="3.937007874015748E-2" top="0.55118110236220474" bottom="0.55118110236220474" header="0.11811023622047245" footer="0.11811023622047245"/>
  <pageSetup paperSize="9" scale="87" fitToWidth="0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90CD9-28AD-4610-BC74-6C358FD56B10}">
  <sheetPr codeName="Sheet12">
    <tabColor rgb="FFFF0000"/>
  </sheetPr>
  <dimension ref="A1:J51"/>
  <sheetViews>
    <sheetView view="pageLayout" zoomScaleNormal="100" workbookViewId="0">
      <selection activeCell="E5" sqref="E5"/>
    </sheetView>
  </sheetViews>
  <sheetFormatPr defaultColWidth="9" defaultRowHeight="18" x14ac:dyDescent="0.35"/>
  <cols>
    <col min="1" max="1" width="4.5" style="1" customWidth="1"/>
    <col min="2" max="2" width="11.8984375" style="1" customWidth="1"/>
    <col min="3" max="3" width="17" style="1" customWidth="1"/>
    <col min="4" max="4" width="8.59765625" style="1" customWidth="1"/>
    <col min="5" max="5" width="22.5" style="1" customWidth="1"/>
    <col min="6" max="6" width="23" style="1" customWidth="1"/>
    <col min="7" max="7" width="10.296875" style="1" customWidth="1"/>
    <col min="8" max="8" width="8.59765625" style="1" customWidth="1"/>
    <col min="9" max="9" width="23.69921875" style="1" customWidth="1"/>
    <col min="10" max="10" width="9.69921875" style="1" customWidth="1"/>
    <col min="11" max="16384" width="9" style="1"/>
  </cols>
  <sheetData>
    <row r="1" spans="1:10" ht="58.2" customHeight="1" x14ac:dyDescent="0.35">
      <c r="A1" s="354" t="str">
        <f>"รายชื่อนักเรียน ปีการศึกษา " &amp; ตั้งค่า!I3</f>
        <v>รายชื่อนักเรียน ปีการศึกษา 2568</v>
      </c>
      <c r="B1" s="354"/>
      <c r="C1" s="354"/>
      <c r="D1" s="354"/>
      <c r="E1" s="354"/>
      <c r="F1" s="354"/>
      <c r="G1" s="354"/>
      <c r="H1" s="48"/>
      <c r="I1" s="48"/>
      <c r="J1" s="48"/>
    </row>
    <row r="2" spans="1:10" x14ac:dyDescent="0.35">
      <c r="A2" s="47"/>
      <c r="B2" s="49" t="s">
        <v>68</v>
      </c>
      <c r="C2" s="355" t="str">
        <f>IF(ตั้งค่า!I4="","",ตั้งค่า!I4)</f>
        <v>อนุบาลนางรอง(สังขกฤษณ์อนุสรณ์)</v>
      </c>
      <c r="D2" s="355"/>
      <c r="E2" s="49" t="s">
        <v>73</v>
      </c>
      <c r="F2" s="51" t="str">
        <f>IF(ตั้งค่า!I9="","",ตั้งค่า!I9)</f>
        <v xml:space="preserve">ประถมศึกษาปีที่ </v>
      </c>
      <c r="G2" s="47"/>
      <c r="H2" s="48"/>
      <c r="I2" s="48"/>
      <c r="J2" s="48"/>
    </row>
    <row r="3" spans="1:10" x14ac:dyDescent="0.35">
      <c r="A3" s="47"/>
      <c r="B3" s="49" t="s">
        <v>108</v>
      </c>
      <c r="C3" s="355" t="str">
        <f>IF(ตั้งค่า!I8="","",ตั้งค่า!I8)</f>
        <v>สำนักงานเขตพื้นที่การศึกษาประถมศึกษาบุรีรัมย์ เขต 3</v>
      </c>
      <c r="D3" s="355"/>
      <c r="E3" s="355"/>
      <c r="F3" s="51"/>
      <c r="G3" s="47"/>
      <c r="H3" s="48"/>
      <c r="I3" s="48"/>
      <c r="J3" s="48"/>
    </row>
    <row r="4" spans="1:10" ht="22.8" customHeight="1" thickBot="1" x14ac:dyDescent="0.4">
      <c r="A4" s="47"/>
      <c r="B4" s="49"/>
      <c r="C4" s="50"/>
      <c r="D4" s="50"/>
      <c r="E4" s="50"/>
      <c r="F4" s="51"/>
      <c r="G4" s="47"/>
      <c r="H4" s="12"/>
      <c r="I4" s="12"/>
      <c r="J4" s="12"/>
    </row>
    <row r="5" spans="1:10" ht="47.4" customHeight="1" thickBot="1" x14ac:dyDescent="0.4">
      <c r="A5" s="55" t="s">
        <v>36</v>
      </c>
      <c r="B5" s="134" t="s">
        <v>35</v>
      </c>
      <c r="C5" s="56" t="s">
        <v>37</v>
      </c>
      <c r="D5" s="56" t="s">
        <v>38</v>
      </c>
      <c r="E5" s="56" t="s">
        <v>39</v>
      </c>
      <c r="F5" s="56" t="s">
        <v>40</v>
      </c>
      <c r="G5" s="57" t="s">
        <v>91</v>
      </c>
      <c r="H5" s="12"/>
      <c r="I5" s="12"/>
      <c r="J5" s="12"/>
    </row>
    <row r="6" spans="1:10" x14ac:dyDescent="0.35">
      <c r="A6" s="52">
        <f>IF(รายชื่อนักเรียน!A2="","",รายชื่อนักเรียน!A2)</f>
        <v>1</v>
      </c>
      <c r="B6" s="53" t="str">
        <f>IF(รายชื่อนักเรียน!B2="","",รายชื่อนักเรียน!B2)</f>
        <v/>
      </c>
      <c r="C6" s="54" t="str">
        <f>IF(รายชื่อนักเรียน!C2="","",รายชื่อนักเรียน!C2)</f>
        <v/>
      </c>
      <c r="D6" s="204" t="str">
        <f>IF(รายชื่อนักเรียน!D2="","",รายชื่อนักเรียน!D2)</f>
        <v/>
      </c>
      <c r="E6" s="204" t="str">
        <f>IF(รายชื่อนักเรียน!E2="","",รายชื่อนักเรียน!E2)</f>
        <v/>
      </c>
      <c r="F6" s="204" t="str">
        <f>IF(รายชื่อนักเรียน!F2="","",รายชื่อนักเรียน!F2)</f>
        <v/>
      </c>
      <c r="G6" s="53" t="str">
        <f>IF(รายชื่อนักเรียน!H2="","",รายชื่อนักเรียน!H2)</f>
        <v/>
      </c>
      <c r="H6" s="12"/>
      <c r="I6" s="12"/>
      <c r="J6" s="12"/>
    </row>
    <row r="7" spans="1:10" x14ac:dyDescent="0.35">
      <c r="A7" s="52">
        <f>IF(รายชื่อนักเรียน!A3="","",รายชื่อนักเรียน!A3)</f>
        <v>2</v>
      </c>
      <c r="B7" s="53" t="str">
        <f>IF(รายชื่อนักเรียน!B3="","",รายชื่อนักเรียน!B3)</f>
        <v/>
      </c>
      <c r="C7" s="54" t="str">
        <f>IF(รายชื่อนักเรียน!C3="","",รายชื่อนักเรียน!C3)</f>
        <v/>
      </c>
      <c r="D7" s="204" t="str">
        <f>IF(รายชื่อนักเรียน!D3="","",รายชื่อนักเรียน!D3)</f>
        <v/>
      </c>
      <c r="E7" s="204" t="str">
        <f>IF(รายชื่อนักเรียน!E3="","",รายชื่อนักเรียน!E3)</f>
        <v/>
      </c>
      <c r="F7" s="204" t="str">
        <f>IF(รายชื่อนักเรียน!F3="","",รายชื่อนักเรียน!F3)</f>
        <v/>
      </c>
      <c r="G7" s="53" t="str">
        <f>IF(รายชื่อนักเรียน!H3="","",รายชื่อนักเรียน!H3)</f>
        <v/>
      </c>
      <c r="H7" s="12"/>
      <c r="I7" s="12"/>
      <c r="J7" s="12"/>
    </row>
    <row r="8" spans="1:10" x14ac:dyDescent="0.35">
      <c r="A8" s="52">
        <f>IF(รายชื่อนักเรียน!A4="","",รายชื่อนักเรียน!A4)</f>
        <v>3</v>
      </c>
      <c r="B8" s="53" t="str">
        <f>IF(รายชื่อนักเรียน!B4="","",รายชื่อนักเรียน!B4)</f>
        <v/>
      </c>
      <c r="C8" s="54" t="str">
        <f>IF(รายชื่อนักเรียน!C4="","",รายชื่อนักเรียน!C4)</f>
        <v/>
      </c>
      <c r="D8" s="204" t="str">
        <f>IF(รายชื่อนักเรียน!D4="","",รายชื่อนักเรียน!D4)</f>
        <v/>
      </c>
      <c r="E8" s="204" t="str">
        <f>IF(รายชื่อนักเรียน!E4="","",รายชื่อนักเรียน!E4)</f>
        <v/>
      </c>
      <c r="F8" s="204" t="str">
        <f>IF(รายชื่อนักเรียน!F4="","",รายชื่อนักเรียน!F4)</f>
        <v/>
      </c>
      <c r="G8" s="53" t="str">
        <f>IF(รายชื่อนักเรียน!H4="","",รายชื่อนักเรียน!H4)</f>
        <v/>
      </c>
      <c r="H8" s="12"/>
      <c r="I8" s="12"/>
      <c r="J8" s="12"/>
    </row>
    <row r="9" spans="1:10" x14ac:dyDescent="0.35">
      <c r="A9" s="52">
        <f>IF(รายชื่อนักเรียน!A5="","",รายชื่อนักเรียน!A5)</f>
        <v>4</v>
      </c>
      <c r="B9" s="53" t="str">
        <f>IF(รายชื่อนักเรียน!B5="","",รายชื่อนักเรียน!B5)</f>
        <v/>
      </c>
      <c r="C9" s="54" t="str">
        <f>IF(รายชื่อนักเรียน!C5="","",รายชื่อนักเรียน!C5)</f>
        <v/>
      </c>
      <c r="D9" s="204" t="str">
        <f>IF(รายชื่อนักเรียน!D5="","",รายชื่อนักเรียน!D5)</f>
        <v/>
      </c>
      <c r="E9" s="204" t="str">
        <f>IF(รายชื่อนักเรียน!E5="","",รายชื่อนักเรียน!E5)</f>
        <v/>
      </c>
      <c r="F9" s="204" t="str">
        <f>IF(รายชื่อนักเรียน!F5="","",รายชื่อนักเรียน!F5)</f>
        <v/>
      </c>
      <c r="G9" s="53" t="str">
        <f>IF(รายชื่อนักเรียน!H5="","",รายชื่อนักเรียน!H5)</f>
        <v/>
      </c>
      <c r="H9" s="12"/>
      <c r="I9" s="12"/>
      <c r="J9" s="12"/>
    </row>
    <row r="10" spans="1:10" x14ac:dyDescent="0.35">
      <c r="A10" s="52">
        <f>IF(รายชื่อนักเรียน!A6="","",รายชื่อนักเรียน!A6)</f>
        <v>5</v>
      </c>
      <c r="B10" s="53" t="str">
        <f>IF(รายชื่อนักเรียน!B6="","",รายชื่อนักเรียน!B6)</f>
        <v/>
      </c>
      <c r="C10" s="54" t="str">
        <f>IF(รายชื่อนักเรียน!C6="","",รายชื่อนักเรียน!C6)</f>
        <v/>
      </c>
      <c r="D10" s="204" t="str">
        <f>IF(รายชื่อนักเรียน!D6="","",รายชื่อนักเรียน!D6)</f>
        <v/>
      </c>
      <c r="E10" s="204" t="str">
        <f>IF(รายชื่อนักเรียน!E6="","",รายชื่อนักเรียน!E6)</f>
        <v/>
      </c>
      <c r="F10" s="204" t="str">
        <f>IF(รายชื่อนักเรียน!F6="","",รายชื่อนักเรียน!F6)</f>
        <v/>
      </c>
      <c r="G10" s="53" t="str">
        <f>IF(รายชื่อนักเรียน!H6="","",รายชื่อนักเรียน!H6)</f>
        <v/>
      </c>
      <c r="H10" s="12"/>
      <c r="I10" s="12"/>
      <c r="J10" s="12"/>
    </row>
    <row r="11" spans="1:10" x14ac:dyDescent="0.35">
      <c r="A11" s="52">
        <f>IF(รายชื่อนักเรียน!A7="","",รายชื่อนักเรียน!A7)</f>
        <v>6</v>
      </c>
      <c r="B11" s="53" t="str">
        <f>IF(รายชื่อนักเรียน!B7="","",รายชื่อนักเรียน!B7)</f>
        <v/>
      </c>
      <c r="C11" s="54" t="str">
        <f>IF(รายชื่อนักเรียน!C7="","",รายชื่อนักเรียน!C7)</f>
        <v/>
      </c>
      <c r="D11" s="204" t="str">
        <f>IF(รายชื่อนักเรียน!D7="","",รายชื่อนักเรียน!D7)</f>
        <v/>
      </c>
      <c r="E11" s="204" t="str">
        <f>IF(รายชื่อนักเรียน!E7="","",รายชื่อนักเรียน!E7)</f>
        <v/>
      </c>
      <c r="F11" s="204" t="str">
        <f>IF(รายชื่อนักเรียน!F7="","",รายชื่อนักเรียน!F7)</f>
        <v/>
      </c>
      <c r="G11" s="53" t="str">
        <f>IF(รายชื่อนักเรียน!H7="","",รายชื่อนักเรียน!H7)</f>
        <v/>
      </c>
      <c r="H11" s="12"/>
      <c r="I11" s="12"/>
      <c r="J11" s="12"/>
    </row>
    <row r="12" spans="1:10" x14ac:dyDescent="0.35">
      <c r="A12" s="52">
        <f>IF(รายชื่อนักเรียน!A8="","",รายชื่อนักเรียน!A8)</f>
        <v>7</v>
      </c>
      <c r="B12" s="53" t="str">
        <f>IF(รายชื่อนักเรียน!B8="","",รายชื่อนักเรียน!B8)</f>
        <v/>
      </c>
      <c r="C12" s="54" t="str">
        <f>IF(รายชื่อนักเรียน!C8="","",รายชื่อนักเรียน!C8)</f>
        <v/>
      </c>
      <c r="D12" s="204" t="str">
        <f>IF(รายชื่อนักเรียน!D8="","",รายชื่อนักเรียน!D8)</f>
        <v/>
      </c>
      <c r="E12" s="204" t="str">
        <f>IF(รายชื่อนักเรียน!E8="","",รายชื่อนักเรียน!E8)</f>
        <v/>
      </c>
      <c r="F12" s="204" t="str">
        <f>IF(รายชื่อนักเรียน!F8="","",รายชื่อนักเรียน!F8)</f>
        <v/>
      </c>
      <c r="G12" s="53" t="str">
        <f>IF(รายชื่อนักเรียน!H8="","",รายชื่อนักเรียน!H8)</f>
        <v/>
      </c>
      <c r="H12" s="12"/>
      <c r="I12" s="12"/>
      <c r="J12" s="12"/>
    </row>
    <row r="13" spans="1:10" x14ac:dyDescent="0.35">
      <c r="A13" s="52">
        <f>IF(รายชื่อนักเรียน!A9="","",รายชื่อนักเรียน!A9)</f>
        <v>8</v>
      </c>
      <c r="B13" s="53" t="str">
        <f>IF(รายชื่อนักเรียน!B9="","",รายชื่อนักเรียน!B9)</f>
        <v/>
      </c>
      <c r="C13" s="54" t="str">
        <f>IF(รายชื่อนักเรียน!C9="","",รายชื่อนักเรียน!C9)</f>
        <v/>
      </c>
      <c r="D13" s="204" t="str">
        <f>IF(รายชื่อนักเรียน!D9="","",รายชื่อนักเรียน!D9)</f>
        <v/>
      </c>
      <c r="E13" s="204" t="str">
        <f>IF(รายชื่อนักเรียน!E9="","",รายชื่อนักเรียน!E9)</f>
        <v/>
      </c>
      <c r="F13" s="204" t="str">
        <f>IF(รายชื่อนักเรียน!F9="","",รายชื่อนักเรียน!F9)</f>
        <v/>
      </c>
      <c r="G13" s="53" t="str">
        <f>IF(รายชื่อนักเรียน!H9="","",รายชื่อนักเรียน!H9)</f>
        <v/>
      </c>
      <c r="H13" s="12"/>
      <c r="I13" s="12"/>
      <c r="J13" s="12"/>
    </row>
    <row r="14" spans="1:10" x14ac:dyDescent="0.35">
      <c r="A14" s="52">
        <f>IF(รายชื่อนักเรียน!A10="","",รายชื่อนักเรียน!A10)</f>
        <v>9</v>
      </c>
      <c r="B14" s="53" t="str">
        <f>IF(รายชื่อนักเรียน!B10="","",รายชื่อนักเรียน!B10)</f>
        <v/>
      </c>
      <c r="C14" s="54" t="str">
        <f>IF(รายชื่อนักเรียน!C10="","",รายชื่อนักเรียน!C10)</f>
        <v/>
      </c>
      <c r="D14" s="204" t="str">
        <f>IF(รายชื่อนักเรียน!D10="","",รายชื่อนักเรียน!D10)</f>
        <v/>
      </c>
      <c r="E14" s="204" t="str">
        <f>IF(รายชื่อนักเรียน!E10="","",รายชื่อนักเรียน!E10)</f>
        <v/>
      </c>
      <c r="F14" s="204" t="str">
        <f>IF(รายชื่อนักเรียน!F10="","",รายชื่อนักเรียน!F10)</f>
        <v/>
      </c>
      <c r="G14" s="53" t="str">
        <f>IF(รายชื่อนักเรียน!H10="","",รายชื่อนักเรียน!H10)</f>
        <v/>
      </c>
      <c r="H14" s="12"/>
      <c r="I14" s="12"/>
      <c r="J14" s="12"/>
    </row>
    <row r="15" spans="1:10" x14ac:dyDescent="0.35">
      <c r="A15" s="52">
        <f>IF(รายชื่อนักเรียน!A11="","",รายชื่อนักเรียน!A11)</f>
        <v>10</v>
      </c>
      <c r="B15" s="53" t="str">
        <f>IF(รายชื่อนักเรียน!B11="","",รายชื่อนักเรียน!B11)</f>
        <v/>
      </c>
      <c r="C15" s="54" t="str">
        <f>IF(รายชื่อนักเรียน!C11="","",รายชื่อนักเรียน!C11)</f>
        <v/>
      </c>
      <c r="D15" s="204" t="str">
        <f>IF(รายชื่อนักเรียน!D11="","",รายชื่อนักเรียน!D11)</f>
        <v/>
      </c>
      <c r="E15" s="204" t="str">
        <f>IF(รายชื่อนักเรียน!E11="","",รายชื่อนักเรียน!E11)</f>
        <v/>
      </c>
      <c r="F15" s="204" t="str">
        <f>IF(รายชื่อนักเรียน!F11="","",รายชื่อนักเรียน!F11)</f>
        <v/>
      </c>
      <c r="G15" s="53" t="str">
        <f>IF(รายชื่อนักเรียน!H11="","",รายชื่อนักเรียน!H11)</f>
        <v/>
      </c>
      <c r="H15" s="12"/>
      <c r="I15" s="12"/>
      <c r="J15" s="12"/>
    </row>
    <row r="16" spans="1:10" x14ac:dyDescent="0.35">
      <c r="A16" s="52">
        <f>IF(รายชื่อนักเรียน!A12="","",รายชื่อนักเรียน!A12)</f>
        <v>11</v>
      </c>
      <c r="B16" s="53" t="str">
        <f>IF(รายชื่อนักเรียน!B12="","",รายชื่อนักเรียน!B12)</f>
        <v/>
      </c>
      <c r="C16" s="54" t="str">
        <f>IF(รายชื่อนักเรียน!C12="","",รายชื่อนักเรียน!C12)</f>
        <v/>
      </c>
      <c r="D16" s="204" t="str">
        <f>IF(รายชื่อนักเรียน!D12="","",รายชื่อนักเรียน!D12)</f>
        <v/>
      </c>
      <c r="E16" s="204" t="str">
        <f>IF(รายชื่อนักเรียน!E12="","",รายชื่อนักเรียน!E12)</f>
        <v/>
      </c>
      <c r="F16" s="204" t="str">
        <f>IF(รายชื่อนักเรียน!F12="","",รายชื่อนักเรียน!F12)</f>
        <v/>
      </c>
      <c r="G16" s="53" t="str">
        <f>IF(รายชื่อนักเรียน!H12="","",รายชื่อนักเรียน!H12)</f>
        <v/>
      </c>
      <c r="H16" s="12"/>
      <c r="I16" s="12"/>
      <c r="J16" s="12"/>
    </row>
    <row r="17" spans="1:10" x14ac:dyDescent="0.35">
      <c r="A17" s="52">
        <f>IF(รายชื่อนักเรียน!A13="","",รายชื่อนักเรียน!A13)</f>
        <v>12</v>
      </c>
      <c r="B17" s="53" t="str">
        <f>IF(รายชื่อนักเรียน!B13="","",รายชื่อนักเรียน!B13)</f>
        <v/>
      </c>
      <c r="C17" s="54" t="str">
        <f>IF(รายชื่อนักเรียน!C13="","",รายชื่อนักเรียน!C13)</f>
        <v/>
      </c>
      <c r="D17" s="204" t="str">
        <f>IF(รายชื่อนักเรียน!D13="","",รายชื่อนักเรียน!D13)</f>
        <v/>
      </c>
      <c r="E17" s="204" t="str">
        <f>IF(รายชื่อนักเรียน!E13="","",รายชื่อนักเรียน!E13)</f>
        <v/>
      </c>
      <c r="F17" s="204" t="str">
        <f>IF(รายชื่อนักเรียน!F13="","",รายชื่อนักเรียน!F13)</f>
        <v/>
      </c>
      <c r="G17" s="53" t="str">
        <f>IF(รายชื่อนักเรียน!H13="","",รายชื่อนักเรียน!H13)</f>
        <v/>
      </c>
      <c r="H17" s="12"/>
      <c r="I17" s="12"/>
      <c r="J17" s="12"/>
    </row>
    <row r="18" spans="1:10" x14ac:dyDescent="0.35">
      <c r="A18" s="52">
        <f>IF(รายชื่อนักเรียน!A14="","",รายชื่อนักเรียน!A14)</f>
        <v>13</v>
      </c>
      <c r="B18" s="53" t="str">
        <f>IF(รายชื่อนักเรียน!B14="","",รายชื่อนักเรียน!B14)</f>
        <v/>
      </c>
      <c r="C18" s="54" t="str">
        <f>IF(รายชื่อนักเรียน!C14="","",รายชื่อนักเรียน!C14)</f>
        <v/>
      </c>
      <c r="D18" s="204" t="str">
        <f>IF(รายชื่อนักเรียน!D14="","",รายชื่อนักเรียน!D14)</f>
        <v/>
      </c>
      <c r="E18" s="204" t="str">
        <f>IF(รายชื่อนักเรียน!E14="","",รายชื่อนักเรียน!E14)</f>
        <v/>
      </c>
      <c r="F18" s="204" t="str">
        <f>IF(รายชื่อนักเรียน!F14="","",รายชื่อนักเรียน!F14)</f>
        <v/>
      </c>
      <c r="G18" s="53" t="str">
        <f>IF(รายชื่อนักเรียน!H14="","",รายชื่อนักเรียน!H14)</f>
        <v/>
      </c>
      <c r="H18" s="12"/>
      <c r="I18" s="12"/>
      <c r="J18" s="12"/>
    </row>
    <row r="19" spans="1:10" x14ac:dyDescent="0.35">
      <c r="A19" s="52">
        <f>IF(รายชื่อนักเรียน!A15="","",รายชื่อนักเรียน!A15)</f>
        <v>14</v>
      </c>
      <c r="B19" s="53" t="str">
        <f>IF(รายชื่อนักเรียน!B15="","",รายชื่อนักเรียน!B15)</f>
        <v/>
      </c>
      <c r="C19" s="54" t="str">
        <f>IF(รายชื่อนักเรียน!C15="","",รายชื่อนักเรียน!C15)</f>
        <v/>
      </c>
      <c r="D19" s="204" t="str">
        <f>IF(รายชื่อนักเรียน!D15="","",รายชื่อนักเรียน!D15)</f>
        <v/>
      </c>
      <c r="E19" s="204" t="str">
        <f>IF(รายชื่อนักเรียน!E15="","",รายชื่อนักเรียน!E15)</f>
        <v/>
      </c>
      <c r="F19" s="204" t="str">
        <f>IF(รายชื่อนักเรียน!F15="","",รายชื่อนักเรียน!F15)</f>
        <v/>
      </c>
      <c r="G19" s="53" t="str">
        <f>IF(รายชื่อนักเรียน!H15="","",รายชื่อนักเรียน!H15)</f>
        <v/>
      </c>
      <c r="H19" s="12"/>
      <c r="I19" s="12"/>
      <c r="J19" s="12"/>
    </row>
    <row r="20" spans="1:10" x14ac:dyDescent="0.35">
      <c r="A20" s="52">
        <f>IF(รายชื่อนักเรียน!A16="","",รายชื่อนักเรียน!A16)</f>
        <v>15</v>
      </c>
      <c r="B20" s="53" t="str">
        <f>IF(รายชื่อนักเรียน!B16="","",รายชื่อนักเรียน!B16)</f>
        <v/>
      </c>
      <c r="C20" s="54" t="str">
        <f>IF(รายชื่อนักเรียน!C16="","",รายชื่อนักเรียน!C16)</f>
        <v/>
      </c>
      <c r="D20" s="204" t="str">
        <f>IF(รายชื่อนักเรียน!D16="","",รายชื่อนักเรียน!D16)</f>
        <v/>
      </c>
      <c r="E20" s="204" t="str">
        <f>IF(รายชื่อนักเรียน!E16="","",รายชื่อนักเรียน!E16)</f>
        <v/>
      </c>
      <c r="F20" s="204" t="str">
        <f>IF(รายชื่อนักเรียน!F16="","",รายชื่อนักเรียน!F16)</f>
        <v/>
      </c>
      <c r="G20" s="53" t="str">
        <f>IF(รายชื่อนักเรียน!H16="","",รายชื่อนักเรียน!H16)</f>
        <v/>
      </c>
      <c r="H20" s="12"/>
      <c r="I20" s="12"/>
      <c r="J20" s="12"/>
    </row>
    <row r="21" spans="1:10" x14ac:dyDescent="0.35">
      <c r="A21" s="52">
        <f>IF(รายชื่อนักเรียน!A17="","",รายชื่อนักเรียน!A17)</f>
        <v>16</v>
      </c>
      <c r="B21" s="53" t="str">
        <f>IF(รายชื่อนักเรียน!B17="","",รายชื่อนักเรียน!B17)</f>
        <v/>
      </c>
      <c r="C21" s="54" t="str">
        <f>IF(รายชื่อนักเรียน!C17="","",รายชื่อนักเรียน!C17)</f>
        <v/>
      </c>
      <c r="D21" s="204" t="str">
        <f>IF(รายชื่อนักเรียน!D17="","",รายชื่อนักเรียน!D17)</f>
        <v/>
      </c>
      <c r="E21" s="204" t="str">
        <f>IF(รายชื่อนักเรียน!E17="","",รายชื่อนักเรียน!E17)</f>
        <v/>
      </c>
      <c r="F21" s="204" t="str">
        <f>IF(รายชื่อนักเรียน!F17="","",รายชื่อนักเรียน!F17)</f>
        <v/>
      </c>
      <c r="G21" s="53" t="str">
        <f>IF(รายชื่อนักเรียน!H17="","",รายชื่อนักเรียน!H17)</f>
        <v/>
      </c>
    </row>
    <row r="22" spans="1:10" x14ac:dyDescent="0.35">
      <c r="A22" s="52">
        <f>IF(รายชื่อนักเรียน!A18="","",รายชื่อนักเรียน!A18)</f>
        <v>17</v>
      </c>
      <c r="B22" s="53" t="str">
        <f>IF(รายชื่อนักเรียน!B18="","",รายชื่อนักเรียน!B18)</f>
        <v/>
      </c>
      <c r="C22" s="54" t="str">
        <f>IF(รายชื่อนักเรียน!C18="","",รายชื่อนักเรียน!C18)</f>
        <v/>
      </c>
      <c r="D22" s="204" t="str">
        <f>IF(รายชื่อนักเรียน!D18="","",รายชื่อนักเรียน!D18)</f>
        <v/>
      </c>
      <c r="E22" s="204" t="str">
        <f>IF(รายชื่อนักเรียน!E18="","",รายชื่อนักเรียน!E18)</f>
        <v/>
      </c>
      <c r="F22" s="204" t="str">
        <f>IF(รายชื่อนักเรียน!F18="","",รายชื่อนักเรียน!F18)</f>
        <v/>
      </c>
      <c r="G22" s="53" t="str">
        <f>IF(รายชื่อนักเรียน!H18="","",รายชื่อนักเรียน!H18)</f>
        <v/>
      </c>
    </row>
    <row r="23" spans="1:10" x14ac:dyDescent="0.35">
      <c r="A23" s="52">
        <f>IF(รายชื่อนักเรียน!A19="","",รายชื่อนักเรียน!A19)</f>
        <v>18</v>
      </c>
      <c r="B23" s="53" t="str">
        <f>IF(รายชื่อนักเรียน!B19="","",รายชื่อนักเรียน!B19)</f>
        <v/>
      </c>
      <c r="C23" s="54" t="str">
        <f>IF(รายชื่อนักเรียน!C19="","",รายชื่อนักเรียน!C19)</f>
        <v/>
      </c>
      <c r="D23" s="204" t="str">
        <f>IF(รายชื่อนักเรียน!D19="","",รายชื่อนักเรียน!D19)</f>
        <v/>
      </c>
      <c r="E23" s="204" t="str">
        <f>IF(รายชื่อนักเรียน!E19="","",รายชื่อนักเรียน!E19)</f>
        <v/>
      </c>
      <c r="F23" s="204" t="str">
        <f>IF(รายชื่อนักเรียน!F19="","",รายชื่อนักเรียน!F19)</f>
        <v/>
      </c>
      <c r="G23" s="53" t="str">
        <f>IF(รายชื่อนักเรียน!H19="","",รายชื่อนักเรียน!H19)</f>
        <v/>
      </c>
    </row>
    <row r="24" spans="1:10" x14ac:dyDescent="0.35">
      <c r="A24" s="52">
        <f>IF(รายชื่อนักเรียน!A20="","",รายชื่อนักเรียน!A20)</f>
        <v>19</v>
      </c>
      <c r="B24" s="53" t="str">
        <f>IF(รายชื่อนักเรียน!B20="","",รายชื่อนักเรียน!B20)</f>
        <v/>
      </c>
      <c r="C24" s="54" t="str">
        <f>IF(รายชื่อนักเรียน!C20="","",รายชื่อนักเรียน!C20)</f>
        <v/>
      </c>
      <c r="D24" s="204" t="str">
        <f>IF(รายชื่อนักเรียน!D20="","",รายชื่อนักเรียน!D20)</f>
        <v/>
      </c>
      <c r="E24" s="204" t="str">
        <f>IF(รายชื่อนักเรียน!E20="","",รายชื่อนักเรียน!E20)</f>
        <v/>
      </c>
      <c r="F24" s="204" t="str">
        <f>IF(รายชื่อนักเรียน!F20="","",รายชื่อนักเรียน!F20)</f>
        <v/>
      </c>
      <c r="G24" s="53" t="str">
        <f>IF(รายชื่อนักเรียน!H20="","",รายชื่อนักเรียน!H20)</f>
        <v/>
      </c>
    </row>
    <row r="25" spans="1:10" x14ac:dyDescent="0.35">
      <c r="A25" s="52">
        <f>IF(รายชื่อนักเรียน!A21="","",รายชื่อนักเรียน!A21)</f>
        <v>20</v>
      </c>
      <c r="B25" s="53" t="str">
        <f>IF(รายชื่อนักเรียน!B21="","",รายชื่อนักเรียน!B21)</f>
        <v/>
      </c>
      <c r="C25" s="54" t="str">
        <f>IF(รายชื่อนักเรียน!C21="","",รายชื่อนักเรียน!C21)</f>
        <v/>
      </c>
      <c r="D25" s="204" t="str">
        <f>IF(รายชื่อนักเรียน!D21="","",รายชื่อนักเรียน!D21)</f>
        <v/>
      </c>
      <c r="E25" s="204" t="str">
        <f>IF(รายชื่อนักเรียน!E21="","",รายชื่อนักเรียน!E21)</f>
        <v/>
      </c>
      <c r="F25" s="204" t="str">
        <f>IF(รายชื่อนักเรียน!F21="","",รายชื่อนักเรียน!F21)</f>
        <v/>
      </c>
      <c r="G25" s="53" t="str">
        <f>IF(รายชื่อนักเรียน!H21="","",รายชื่อนักเรียน!H21)</f>
        <v/>
      </c>
    </row>
    <row r="26" spans="1:10" x14ac:dyDescent="0.35">
      <c r="A26" s="52">
        <f>IF(รายชื่อนักเรียน!A22="","",รายชื่อนักเรียน!A22)</f>
        <v>21</v>
      </c>
      <c r="B26" s="53" t="str">
        <f>IF(รายชื่อนักเรียน!B22="","",รายชื่อนักเรียน!B22)</f>
        <v/>
      </c>
      <c r="C26" s="54" t="str">
        <f>IF(รายชื่อนักเรียน!C22="","",รายชื่อนักเรียน!C22)</f>
        <v/>
      </c>
      <c r="D26" s="204" t="str">
        <f>IF(รายชื่อนักเรียน!D22="","",รายชื่อนักเรียน!D22)</f>
        <v/>
      </c>
      <c r="E26" s="204" t="str">
        <f>IF(รายชื่อนักเรียน!E22="","",รายชื่อนักเรียน!E22)</f>
        <v/>
      </c>
      <c r="F26" s="204" t="str">
        <f>IF(รายชื่อนักเรียน!F22="","",รายชื่อนักเรียน!F22)</f>
        <v/>
      </c>
      <c r="G26" s="53" t="str">
        <f>IF(รายชื่อนักเรียน!H22="","",รายชื่อนักเรียน!H22)</f>
        <v/>
      </c>
    </row>
    <row r="27" spans="1:10" x14ac:dyDescent="0.35">
      <c r="A27" s="52">
        <f>IF(รายชื่อนักเรียน!A23="","",รายชื่อนักเรียน!A23)</f>
        <v>22</v>
      </c>
      <c r="B27" s="53" t="str">
        <f>IF(รายชื่อนักเรียน!B23="","",รายชื่อนักเรียน!B23)</f>
        <v/>
      </c>
      <c r="C27" s="54" t="str">
        <f>IF(รายชื่อนักเรียน!C23="","",รายชื่อนักเรียน!C23)</f>
        <v/>
      </c>
      <c r="D27" s="204" t="str">
        <f>IF(รายชื่อนักเรียน!D23="","",รายชื่อนักเรียน!D23)</f>
        <v/>
      </c>
      <c r="E27" s="204" t="str">
        <f>IF(รายชื่อนักเรียน!E23="","",รายชื่อนักเรียน!E23)</f>
        <v/>
      </c>
      <c r="F27" s="204" t="str">
        <f>IF(รายชื่อนักเรียน!F23="","",รายชื่อนักเรียน!F23)</f>
        <v/>
      </c>
      <c r="G27" s="53" t="str">
        <f>IF(รายชื่อนักเรียน!H23="","",รายชื่อนักเรียน!H23)</f>
        <v/>
      </c>
    </row>
    <row r="28" spans="1:10" x14ac:dyDescent="0.35">
      <c r="A28" s="52">
        <f>IF(รายชื่อนักเรียน!A24="","",รายชื่อนักเรียน!A24)</f>
        <v>23</v>
      </c>
      <c r="B28" s="53" t="str">
        <f>IF(รายชื่อนักเรียน!B24="","",รายชื่อนักเรียน!B24)</f>
        <v/>
      </c>
      <c r="C28" s="54" t="str">
        <f>IF(รายชื่อนักเรียน!C24="","",รายชื่อนักเรียน!C24)</f>
        <v/>
      </c>
      <c r="D28" s="204" t="str">
        <f>IF(รายชื่อนักเรียน!D24="","",รายชื่อนักเรียน!D24)</f>
        <v/>
      </c>
      <c r="E28" s="204" t="str">
        <f>IF(รายชื่อนักเรียน!E24="","",รายชื่อนักเรียน!E24)</f>
        <v/>
      </c>
      <c r="F28" s="204" t="str">
        <f>IF(รายชื่อนักเรียน!F24="","",รายชื่อนักเรียน!F24)</f>
        <v/>
      </c>
      <c r="G28" s="53" t="str">
        <f>IF(รายชื่อนักเรียน!H24="","",รายชื่อนักเรียน!H24)</f>
        <v/>
      </c>
    </row>
    <row r="29" spans="1:10" x14ac:dyDescent="0.35">
      <c r="A29" s="52">
        <f>IF(รายชื่อนักเรียน!A25="","",รายชื่อนักเรียน!A25)</f>
        <v>24</v>
      </c>
      <c r="B29" s="53" t="str">
        <f>IF(รายชื่อนักเรียน!B25="","",รายชื่อนักเรียน!B25)</f>
        <v/>
      </c>
      <c r="C29" s="54" t="str">
        <f>IF(รายชื่อนักเรียน!C25="","",รายชื่อนักเรียน!C25)</f>
        <v/>
      </c>
      <c r="D29" s="204" t="str">
        <f>IF(รายชื่อนักเรียน!D25="","",รายชื่อนักเรียน!D25)</f>
        <v/>
      </c>
      <c r="E29" s="204" t="str">
        <f>IF(รายชื่อนักเรียน!E25="","",รายชื่อนักเรียน!E25)</f>
        <v/>
      </c>
      <c r="F29" s="204" t="str">
        <f>IF(รายชื่อนักเรียน!F25="","",รายชื่อนักเรียน!F25)</f>
        <v/>
      </c>
      <c r="G29" s="53" t="str">
        <f>IF(รายชื่อนักเรียน!H25="","",รายชื่อนักเรียน!H25)</f>
        <v/>
      </c>
    </row>
    <row r="30" spans="1:10" x14ac:dyDescent="0.35">
      <c r="A30" s="52">
        <f>IF(รายชื่อนักเรียน!A26="","",รายชื่อนักเรียน!A26)</f>
        <v>25</v>
      </c>
      <c r="B30" s="53" t="str">
        <f>IF(รายชื่อนักเรียน!B26="","",รายชื่อนักเรียน!B26)</f>
        <v/>
      </c>
      <c r="C30" s="54" t="str">
        <f>IF(รายชื่อนักเรียน!C26="","",รายชื่อนักเรียน!C26)</f>
        <v/>
      </c>
      <c r="D30" s="204" t="str">
        <f>IF(รายชื่อนักเรียน!D26="","",รายชื่อนักเรียน!D26)</f>
        <v/>
      </c>
      <c r="E30" s="204" t="str">
        <f>IF(รายชื่อนักเรียน!E26="","",รายชื่อนักเรียน!E26)</f>
        <v/>
      </c>
      <c r="F30" s="204" t="str">
        <f>IF(รายชื่อนักเรียน!F26="","",รายชื่อนักเรียน!F26)</f>
        <v/>
      </c>
      <c r="G30" s="53" t="str">
        <f>IF(รายชื่อนักเรียน!H26="","",รายชื่อนักเรียน!H26)</f>
        <v/>
      </c>
    </row>
    <row r="31" spans="1:10" x14ac:dyDescent="0.35">
      <c r="A31" s="52">
        <f>IF(รายชื่อนักเรียน!A27="","",รายชื่อนักเรียน!A27)</f>
        <v>26</v>
      </c>
      <c r="B31" s="53" t="str">
        <f>IF(รายชื่อนักเรียน!B27="","",รายชื่อนักเรียน!B27)</f>
        <v/>
      </c>
      <c r="C31" s="54" t="str">
        <f>IF(รายชื่อนักเรียน!C27="","",รายชื่อนักเรียน!C27)</f>
        <v/>
      </c>
      <c r="D31" s="204" t="str">
        <f>IF(รายชื่อนักเรียน!D27="","",รายชื่อนักเรียน!D27)</f>
        <v/>
      </c>
      <c r="E31" s="204" t="str">
        <f>IF(รายชื่อนักเรียน!E27="","",รายชื่อนักเรียน!E27)</f>
        <v/>
      </c>
      <c r="F31" s="204" t="str">
        <f>IF(รายชื่อนักเรียน!F27="","",รายชื่อนักเรียน!F27)</f>
        <v/>
      </c>
      <c r="G31" s="53" t="str">
        <f>IF(รายชื่อนักเรียน!H27="","",รายชื่อนักเรียน!H27)</f>
        <v/>
      </c>
    </row>
    <row r="32" spans="1:10" x14ac:dyDescent="0.35">
      <c r="A32" s="52">
        <f>IF(รายชื่อนักเรียน!A28="","",รายชื่อนักเรียน!A28)</f>
        <v>27</v>
      </c>
      <c r="B32" s="53" t="str">
        <f>IF(รายชื่อนักเรียน!B28="","",รายชื่อนักเรียน!B28)</f>
        <v/>
      </c>
      <c r="C32" s="54" t="str">
        <f>IF(รายชื่อนักเรียน!C28="","",รายชื่อนักเรียน!C28)</f>
        <v/>
      </c>
      <c r="D32" s="204" t="str">
        <f>IF(รายชื่อนักเรียน!D28="","",รายชื่อนักเรียน!D28)</f>
        <v/>
      </c>
      <c r="E32" s="204" t="str">
        <f>IF(รายชื่อนักเรียน!E28="","",รายชื่อนักเรียน!E28)</f>
        <v/>
      </c>
      <c r="F32" s="204" t="str">
        <f>IF(รายชื่อนักเรียน!F28="","",รายชื่อนักเรียน!F28)</f>
        <v/>
      </c>
      <c r="G32" s="53" t="str">
        <f>IF(รายชื่อนักเรียน!H28="","",รายชื่อนักเรียน!H28)</f>
        <v/>
      </c>
    </row>
    <row r="33" spans="1:7" x14ac:dyDescent="0.35">
      <c r="A33" s="52">
        <f>IF(รายชื่อนักเรียน!A29="","",รายชื่อนักเรียน!A29)</f>
        <v>28</v>
      </c>
      <c r="B33" s="53" t="str">
        <f>IF(รายชื่อนักเรียน!B29="","",รายชื่อนักเรียน!B29)</f>
        <v/>
      </c>
      <c r="C33" s="54" t="str">
        <f>IF(รายชื่อนักเรียน!C29="","",รายชื่อนักเรียน!C29)</f>
        <v/>
      </c>
      <c r="D33" s="204" t="str">
        <f>IF(รายชื่อนักเรียน!D29="","",รายชื่อนักเรียน!D29)</f>
        <v/>
      </c>
      <c r="E33" s="204" t="str">
        <f>IF(รายชื่อนักเรียน!E29="","",รายชื่อนักเรียน!E29)</f>
        <v/>
      </c>
      <c r="F33" s="204" t="str">
        <f>IF(รายชื่อนักเรียน!F29="","",รายชื่อนักเรียน!F29)</f>
        <v/>
      </c>
      <c r="G33" s="53" t="str">
        <f>IF(รายชื่อนักเรียน!H29="","",รายชื่อนักเรียน!H29)</f>
        <v/>
      </c>
    </row>
    <row r="34" spans="1:7" x14ac:dyDescent="0.35">
      <c r="A34" s="52">
        <f>IF(รายชื่อนักเรียน!A30="","",รายชื่อนักเรียน!A30)</f>
        <v>29</v>
      </c>
      <c r="B34" s="53" t="str">
        <f>IF(รายชื่อนักเรียน!B30="","",รายชื่อนักเรียน!B30)</f>
        <v/>
      </c>
      <c r="C34" s="54" t="str">
        <f>IF(รายชื่อนักเรียน!C30="","",รายชื่อนักเรียน!C30)</f>
        <v/>
      </c>
      <c r="D34" s="204" t="str">
        <f>IF(รายชื่อนักเรียน!D30="","",รายชื่อนักเรียน!D30)</f>
        <v/>
      </c>
      <c r="E34" s="204" t="str">
        <f>IF(รายชื่อนักเรียน!E30="","",รายชื่อนักเรียน!E30)</f>
        <v/>
      </c>
      <c r="F34" s="204" t="str">
        <f>IF(รายชื่อนักเรียน!F30="","",รายชื่อนักเรียน!F30)</f>
        <v/>
      </c>
      <c r="G34" s="53" t="str">
        <f>IF(รายชื่อนักเรียน!H30="","",รายชื่อนักเรียน!H30)</f>
        <v/>
      </c>
    </row>
    <row r="35" spans="1:7" x14ac:dyDescent="0.35">
      <c r="A35" s="52">
        <f>IF(รายชื่อนักเรียน!A31="","",รายชื่อนักเรียน!A31)</f>
        <v>30</v>
      </c>
      <c r="B35" s="53" t="str">
        <f>IF(รายชื่อนักเรียน!B31="","",รายชื่อนักเรียน!B31)</f>
        <v/>
      </c>
      <c r="C35" s="54" t="str">
        <f>IF(รายชื่อนักเรียน!C31="","",รายชื่อนักเรียน!C31)</f>
        <v/>
      </c>
      <c r="D35" s="204" t="str">
        <f>IF(รายชื่อนักเรียน!D31="","",รายชื่อนักเรียน!D31)</f>
        <v/>
      </c>
      <c r="E35" s="204" t="str">
        <f>IF(รายชื่อนักเรียน!E31="","",รายชื่อนักเรียน!E31)</f>
        <v/>
      </c>
      <c r="F35" s="204" t="str">
        <f>IF(รายชื่อนักเรียน!F31="","",รายชื่อนักเรียน!F31)</f>
        <v/>
      </c>
      <c r="G35" s="53" t="str">
        <f>IF(รายชื่อนักเรียน!H31="","",รายชื่อนักเรียน!H31)</f>
        <v/>
      </c>
    </row>
    <row r="36" spans="1:7" x14ac:dyDescent="0.35">
      <c r="A36" s="52">
        <f>IF(รายชื่อนักเรียน!A32="","",รายชื่อนักเรียน!A32)</f>
        <v>31</v>
      </c>
      <c r="B36" s="53" t="str">
        <f>IF(รายชื่อนักเรียน!B32="","",รายชื่อนักเรียน!B32)</f>
        <v/>
      </c>
      <c r="C36" s="54" t="str">
        <f>IF(รายชื่อนักเรียน!C32="","",รายชื่อนักเรียน!C32)</f>
        <v/>
      </c>
      <c r="D36" s="204" t="str">
        <f>IF(รายชื่อนักเรียน!D32="","",รายชื่อนักเรียน!D32)</f>
        <v/>
      </c>
      <c r="E36" s="204" t="str">
        <f>IF(รายชื่อนักเรียน!E32="","",รายชื่อนักเรียน!E32)</f>
        <v/>
      </c>
      <c r="F36" s="204" t="str">
        <f>IF(รายชื่อนักเรียน!F32="","",รายชื่อนักเรียน!F32)</f>
        <v/>
      </c>
      <c r="G36" s="53" t="str">
        <f>IF(รายชื่อนักเรียน!H32="","",รายชื่อนักเรียน!H32)</f>
        <v/>
      </c>
    </row>
    <row r="37" spans="1:7" x14ac:dyDescent="0.35">
      <c r="A37" s="52">
        <f>IF(รายชื่อนักเรียน!A33="","",รายชื่อนักเรียน!A33)</f>
        <v>32</v>
      </c>
      <c r="B37" s="53" t="str">
        <f>IF(รายชื่อนักเรียน!B33="","",รายชื่อนักเรียน!B33)</f>
        <v/>
      </c>
      <c r="C37" s="54" t="str">
        <f>IF(รายชื่อนักเรียน!C33="","",รายชื่อนักเรียน!C33)</f>
        <v/>
      </c>
      <c r="D37" s="204" t="str">
        <f>IF(รายชื่อนักเรียน!D33="","",รายชื่อนักเรียน!D33)</f>
        <v/>
      </c>
      <c r="E37" s="204" t="str">
        <f>IF(รายชื่อนักเรียน!E33="","",รายชื่อนักเรียน!E33)</f>
        <v/>
      </c>
      <c r="F37" s="204" t="str">
        <f>IF(รายชื่อนักเรียน!F33="","",รายชื่อนักเรียน!F33)</f>
        <v/>
      </c>
      <c r="G37" s="53" t="str">
        <f>IF(รายชื่อนักเรียน!H33="","",รายชื่อนักเรียน!H33)</f>
        <v/>
      </c>
    </row>
    <row r="38" spans="1:7" x14ac:dyDescent="0.35">
      <c r="A38" s="52">
        <f>IF(รายชื่อนักเรียน!A34="","",รายชื่อนักเรียน!A34)</f>
        <v>33</v>
      </c>
      <c r="B38" s="53" t="str">
        <f>IF(รายชื่อนักเรียน!B34="","",รายชื่อนักเรียน!B34)</f>
        <v/>
      </c>
      <c r="C38" s="54" t="str">
        <f>IF(รายชื่อนักเรียน!C34="","",รายชื่อนักเรียน!C34)</f>
        <v/>
      </c>
      <c r="D38" s="204" t="str">
        <f>IF(รายชื่อนักเรียน!D34="","",รายชื่อนักเรียน!D34)</f>
        <v/>
      </c>
      <c r="E38" s="204" t="str">
        <f>IF(รายชื่อนักเรียน!E34="","",รายชื่อนักเรียน!E34)</f>
        <v/>
      </c>
      <c r="F38" s="204" t="str">
        <f>IF(รายชื่อนักเรียน!F34="","",รายชื่อนักเรียน!F34)</f>
        <v/>
      </c>
      <c r="G38" s="53" t="str">
        <f>IF(รายชื่อนักเรียน!H34="","",รายชื่อนักเรียน!H34)</f>
        <v/>
      </c>
    </row>
    <row r="39" spans="1:7" x14ac:dyDescent="0.35">
      <c r="A39" s="52">
        <f>IF(รายชื่อนักเรียน!A35="","",รายชื่อนักเรียน!A35)</f>
        <v>34</v>
      </c>
      <c r="B39" s="53" t="str">
        <f>IF(รายชื่อนักเรียน!B35="","",รายชื่อนักเรียน!B35)</f>
        <v/>
      </c>
      <c r="C39" s="54" t="str">
        <f>IF(รายชื่อนักเรียน!C35="","",รายชื่อนักเรียน!C35)</f>
        <v/>
      </c>
      <c r="D39" s="204" t="str">
        <f>IF(รายชื่อนักเรียน!D35="","",รายชื่อนักเรียน!D35)</f>
        <v/>
      </c>
      <c r="E39" s="204" t="str">
        <f>IF(รายชื่อนักเรียน!E35="","",รายชื่อนักเรียน!E35)</f>
        <v/>
      </c>
      <c r="F39" s="204" t="str">
        <f>IF(รายชื่อนักเรียน!F35="","",รายชื่อนักเรียน!F35)</f>
        <v/>
      </c>
      <c r="G39" s="53" t="str">
        <f>IF(รายชื่อนักเรียน!H35="","",รายชื่อนักเรียน!H35)</f>
        <v/>
      </c>
    </row>
    <row r="40" spans="1:7" x14ac:dyDescent="0.35">
      <c r="A40" s="52">
        <f>IF(รายชื่อนักเรียน!A36="","",รายชื่อนักเรียน!A36)</f>
        <v>35</v>
      </c>
      <c r="B40" s="53" t="str">
        <f>IF(รายชื่อนักเรียน!B36="","",รายชื่อนักเรียน!B36)</f>
        <v/>
      </c>
      <c r="C40" s="54" t="str">
        <f>IF(รายชื่อนักเรียน!C36="","",รายชื่อนักเรียน!C36)</f>
        <v/>
      </c>
      <c r="D40" s="204" t="str">
        <f>IF(รายชื่อนักเรียน!D36="","",รายชื่อนักเรียน!D36)</f>
        <v/>
      </c>
      <c r="E40" s="204" t="str">
        <f>IF(รายชื่อนักเรียน!E36="","",รายชื่อนักเรียน!E36)</f>
        <v/>
      </c>
      <c r="F40" s="204" t="str">
        <f>IF(รายชื่อนักเรียน!F36="","",รายชื่อนักเรียน!F36)</f>
        <v/>
      </c>
      <c r="G40" s="53" t="str">
        <f>IF(รายชื่อนักเรียน!H36="","",รายชื่อนักเรียน!H36)</f>
        <v/>
      </c>
    </row>
    <row r="41" spans="1:7" x14ac:dyDescent="0.35">
      <c r="A41" s="52">
        <f>IF(รายชื่อนักเรียน!A37="","",รายชื่อนักเรียน!A37)</f>
        <v>36</v>
      </c>
      <c r="B41" s="53" t="str">
        <f>IF(รายชื่อนักเรียน!B37="","",รายชื่อนักเรียน!B37)</f>
        <v/>
      </c>
      <c r="C41" s="54" t="str">
        <f>IF(รายชื่อนักเรียน!C37="","",รายชื่อนักเรียน!C37)</f>
        <v/>
      </c>
      <c r="D41" s="204" t="str">
        <f>IF(รายชื่อนักเรียน!D37="","",รายชื่อนักเรียน!D37)</f>
        <v/>
      </c>
      <c r="E41" s="204" t="str">
        <f>IF(รายชื่อนักเรียน!E37="","",รายชื่อนักเรียน!E37)</f>
        <v/>
      </c>
      <c r="F41" s="204" t="str">
        <f>IF(รายชื่อนักเรียน!F37="","",รายชื่อนักเรียน!F37)</f>
        <v/>
      </c>
      <c r="G41" s="53" t="str">
        <f>IF(รายชื่อนักเรียน!H37="","",รายชื่อนักเรียน!H37)</f>
        <v/>
      </c>
    </row>
    <row r="42" spans="1:7" x14ac:dyDescent="0.35">
      <c r="A42" s="52">
        <f>IF(รายชื่อนักเรียน!A38="","",รายชื่อนักเรียน!A38)</f>
        <v>37</v>
      </c>
      <c r="B42" s="53" t="str">
        <f>IF(รายชื่อนักเรียน!B38="","",รายชื่อนักเรียน!B38)</f>
        <v/>
      </c>
      <c r="C42" s="54" t="str">
        <f>IF(รายชื่อนักเรียน!C38="","",รายชื่อนักเรียน!C38)</f>
        <v/>
      </c>
      <c r="D42" s="204" t="str">
        <f>IF(รายชื่อนักเรียน!D38="","",รายชื่อนักเรียน!D38)</f>
        <v/>
      </c>
      <c r="E42" s="204" t="str">
        <f>IF(รายชื่อนักเรียน!E38="","",รายชื่อนักเรียน!E38)</f>
        <v/>
      </c>
      <c r="F42" s="204" t="str">
        <f>IF(รายชื่อนักเรียน!F38="","",รายชื่อนักเรียน!F38)</f>
        <v/>
      </c>
      <c r="G42" s="53" t="str">
        <f>IF(รายชื่อนักเรียน!H38="","",รายชื่อนักเรียน!H38)</f>
        <v/>
      </c>
    </row>
    <row r="43" spans="1:7" x14ac:dyDescent="0.35">
      <c r="A43" s="52">
        <f>IF(รายชื่อนักเรียน!A39="","",รายชื่อนักเรียน!A39)</f>
        <v>38</v>
      </c>
      <c r="B43" s="53" t="str">
        <f>IF(รายชื่อนักเรียน!B39="","",รายชื่อนักเรียน!B39)</f>
        <v/>
      </c>
      <c r="C43" s="54" t="str">
        <f>IF(รายชื่อนักเรียน!C39="","",รายชื่อนักเรียน!C39)</f>
        <v/>
      </c>
      <c r="D43" s="204" t="str">
        <f>IF(รายชื่อนักเรียน!D39="","",รายชื่อนักเรียน!D39)</f>
        <v/>
      </c>
      <c r="E43" s="204" t="str">
        <f>IF(รายชื่อนักเรียน!E39="","",รายชื่อนักเรียน!E39)</f>
        <v/>
      </c>
      <c r="F43" s="204" t="str">
        <f>IF(รายชื่อนักเรียน!F39="","",รายชื่อนักเรียน!F39)</f>
        <v/>
      </c>
      <c r="G43" s="53" t="str">
        <f>IF(รายชื่อนักเรียน!H39="","",รายชื่อนักเรียน!H39)</f>
        <v/>
      </c>
    </row>
    <row r="44" spans="1:7" x14ac:dyDescent="0.35">
      <c r="A44" s="52">
        <f>IF(รายชื่อนักเรียน!A40="","",รายชื่อนักเรียน!A40)</f>
        <v>39</v>
      </c>
      <c r="B44" s="53" t="str">
        <f>IF(รายชื่อนักเรียน!B40="","",รายชื่อนักเรียน!B40)</f>
        <v/>
      </c>
      <c r="C44" s="54" t="str">
        <f>IF(รายชื่อนักเรียน!C40="","",รายชื่อนักเรียน!C40)</f>
        <v/>
      </c>
      <c r="D44" s="204" t="str">
        <f>IF(รายชื่อนักเรียน!D40="","",รายชื่อนักเรียน!D40)</f>
        <v/>
      </c>
      <c r="E44" s="204" t="str">
        <f>IF(รายชื่อนักเรียน!E40="","",รายชื่อนักเรียน!E40)</f>
        <v/>
      </c>
      <c r="F44" s="204" t="str">
        <f>IF(รายชื่อนักเรียน!F40="","",รายชื่อนักเรียน!F40)</f>
        <v/>
      </c>
      <c r="G44" s="53" t="str">
        <f>IF(รายชื่อนักเรียน!H40="","",รายชื่อนักเรียน!H40)</f>
        <v/>
      </c>
    </row>
    <row r="45" spans="1:7" x14ac:dyDescent="0.35">
      <c r="A45" s="52">
        <f>IF(รายชื่อนักเรียน!A41="","",รายชื่อนักเรียน!A41)</f>
        <v>40</v>
      </c>
      <c r="B45" s="53" t="str">
        <f>IF(รายชื่อนักเรียน!B41="","",รายชื่อนักเรียน!B41)</f>
        <v/>
      </c>
      <c r="C45" s="54" t="str">
        <f>IF(รายชื่อนักเรียน!C41="","",รายชื่อนักเรียน!C41)</f>
        <v/>
      </c>
      <c r="D45" s="204" t="str">
        <f>IF(รายชื่อนักเรียน!D41="","",รายชื่อนักเรียน!D41)</f>
        <v/>
      </c>
      <c r="E45" s="204" t="str">
        <f>IF(รายชื่อนักเรียน!E41="","",รายชื่อนักเรียน!E41)</f>
        <v/>
      </c>
      <c r="F45" s="204" t="str">
        <f>IF(รายชื่อนักเรียน!F41="","",รายชื่อนักเรียน!F41)</f>
        <v/>
      </c>
      <c r="G45" s="53" t="str">
        <f>IF(รายชื่อนักเรียน!H41="","",รายชื่อนักเรียน!H41)</f>
        <v/>
      </c>
    </row>
    <row r="46" spans="1:7" x14ac:dyDescent="0.35">
      <c r="A46" s="52">
        <f>IF(รายชื่อนักเรียน!A42="","",รายชื่อนักเรียน!A42)</f>
        <v>41</v>
      </c>
      <c r="B46" s="53" t="str">
        <f>IF(รายชื่อนักเรียน!B42="","",รายชื่อนักเรียน!B42)</f>
        <v/>
      </c>
      <c r="C46" s="54" t="str">
        <f>IF(รายชื่อนักเรียน!C42="","",รายชื่อนักเรียน!C42)</f>
        <v/>
      </c>
      <c r="D46" s="204" t="str">
        <f>IF(รายชื่อนักเรียน!D42="","",รายชื่อนักเรียน!D42)</f>
        <v/>
      </c>
      <c r="E46" s="204" t="str">
        <f>IF(รายชื่อนักเรียน!E42="","",รายชื่อนักเรียน!E42)</f>
        <v/>
      </c>
      <c r="F46" s="204" t="str">
        <f>IF(รายชื่อนักเรียน!F42="","",รายชื่อนักเรียน!F42)</f>
        <v/>
      </c>
      <c r="G46" s="53" t="str">
        <f>IF(รายชื่อนักเรียน!H42="","",รายชื่อนักเรียน!H42)</f>
        <v/>
      </c>
    </row>
    <row r="47" spans="1:7" x14ac:dyDescent="0.35">
      <c r="A47" s="52">
        <f>IF(รายชื่อนักเรียน!A43="","",รายชื่อนักเรียน!A43)</f>
        <v>42</v>
      </c>
      <c r="B47" s="53" t="str">
        <f>IF(รายชื่อนักเรียน!B43="","",รายชื่อนักเรียน!B43)</f>
        <v/>
      </c>
      <c r="C47" s="54" t="str">
        <f>IF(รายชื่อนักเรียน!C43="","",รายชื่อนักเรียน!C43)</f>
        <v/>
      </c>
      <c r="D47" s="204" t="str">
        <f>IF(รายชื่อนักเรียน!D43="","",รายชื่อนักเรียน!D43)</f>
        <v/>
      </c>
      <c r="E47" s="204" t="str">
        <f>IF(รายชื่อนักเรียน!E43="","",รายชื่อนักเรียน!E43)</f>
        <v/>
      </c>
      <c r="F47" s="204" t="str">
        <f>IF(รายชื่อนักเรียน!F43="","",รายชื่อนักเรียน!F43)</f>
        <v/>
      </c>
      <c r="G47" s="53" t="str">
        <f>IF(รายชื่อนักเรียน!H43="","",รายชื่อนักเรียน!H43)</f>
        <v/>
      </c>
    </row>
    <row r="48" spans="1:7" x14ac:dyDescent="0.35">
      <c r="A48" s="52">
        <f>IF(รายชื่อนักเรียน!A44="","",รายชื่อนักเรียน!A44)</f>
        <v>43</v>
      </c>
      <c r="B48" s="53" t="str">
        <f>IF(รายชื่อนักเรียน!B44="","",รายชื่อนักเรียน!B44)</f>
        <v/>
      </c>
      <c r="C48" s="54" t="str">
        <f>IF(รายชื่อนักเรียน!C44="","",รายชื่อนักเรียน!C44)</f>
        <v/>
      </c>
      <c r="D48" s="204" t="str">
        <f>IF(รายชื่อนักเรียน!D44="","",รายชื่อนักเรียน!D44)</f>
        <v/>
      </c>
      <c r="E48" s="204" t="str">
        <f>IF(รายชื่อนักเรียน!E44="","",รายชื่อนักเรียน!E44)</f>
        <v/>
      </c>
      <c r="F48" s="204" t="str">
        <f>IF(รายชื่อนักเรียน!F44="","",รายชื่อนักเรียน!F44)</f>
        <v/>
      </c>
      <c r="G48" s="53" t="str">
        <f>IF(รายชื่อนักเรียน!H44="","",รายชื่อนักเรียน!H44)</f>
        <v/>
      </c>
    </row>
    <row r="49" spans="1:7" x14ac:dyDescent="0.35">
      <c r="A49" s="52">
        <f>IF(รายชื่อนักเรียน!A45="","",รายชื่อนักเรียน!A45)</f>
        <v>44</v>
      </c>
      <c r="B49" s="53" t="str">
        <f>IF(รายชื่อนักเรียน!B45="","",รายชื่อนักเรียน!B45)</f>
        <v/>
      </c>
      <c r="C49" s="54" t="str">
        <f>IF(รายชื่อนักเรียน!C45="","",รายชื่อนักเรียน!C45)</f>
        <v/>
      </c>
      <c r="D49" s="204" t="str">
        <f>IF(รายชื่อนักเรียน!D45="","",รายชื่อนักเรียน!D45)</f>
        <v/>
      </c>
      <c r="E49" s="204" t="str">
        <f>IF(รายชื่อนักเรียน!E45="","",รายชื่อนักเรียน!E45)</f>
        <v/>
      </c>
      <c r="F49" s="204" t="str">
        <f>IF(รายชื่อนักเรียน!F45="","",รายชื่อนักเรียน!F45)</f>
        <v/>
      </c>
      <c r="G49" s="53" t="str">
        <f>IF(รายชื่อนักเรียน!H45="","",รายชื่อนักเรียน!H45)</f>
        <v/>
      </c>
    </row>
    <row r="50" spans="1:7" x14ac:dyDescent="0.35">
      <c r="A50" s="52">
        <f>IF(รายชื่อนักเรียน!A46="","",รายชื่อนักเรียน!A46)</f>
        <v>45</v>
      </c>
      <c r="B50" s="53" t="str">
        <f>IF(รายชื่อนักเรียน!B46="","",รายชื่อนักเรียน!B46)</f>
        <v/>
      </c>
      <c r="C50" s="54" t="str">
        <f>IF(รายชื่อนักเรียน!C46="","",รายชื่อนักเรียน!C46)</f>
        <v/>
      </c>
      <c r="D50" s="204" t="str">
        <f>IF(รายชื่อนักเรียน!D46="","",รายชื่อนักเรียน!D46)</f>
        <v/>
      </c>
      <c r="E50" s="204" t="str">
        <f>IF(รายชื่อนักเรียน!E46="","",รายชื่อนักเรียน!E46)</f>
        <v/>
      </c>
      <c r="F50" s="204" t="str">
        <f>IF(รายชื่อนักเรียน!F46="","",รายชื่อนักเรียน!F46)</f>
        <v/>
      </c>
      <c r="G50" s="53" t="str">
        <f>IF(รายชื่อนักเรียน!H46="","",รายชื่อนักเรียน!H46)</f>
        <v/>
      </c>
    </row>
    <row r="51" spans="1:7" x14ac:dyDescent="0.35">
      <c r="D51" s="205"/>
      <c r="E51" s="205"/>
      <c r="F51" s="205"/>
    </row>
  </sheetData>
  <mergeCells count="3">
    <mergeCell ref="A1:G1"/>
    <mergeCell ref="C2:D2"/>
    <mergeCell ref="C3:E3"/>
  </mergeCells>
  <dataValidations count="1">
    <dataValidation type="whole" allowBlank="1" showInputMessage="1" showErrorMessage="1" sqref="B6:G50" xr:uid="{E88F6A38-99CF-486D-B4D1-4FA9D88A7358}">
      <formula1>0</formula1>
      <formula2>100000000</formula2>
    </dataValidation>
  </dataValidations>
  <pageMargins left="0.55118110236220474" right="3.937007874015748E-2" top="0.55118110236220474" bottom="0.55118110236220474" header="0.11811023622047245" footer="0.11811023622047245"/>
  <pageSetup paperSize="9" scale="90" fitToWidth="0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2CAB6-01D0-487F-84FA-8BCA9D85848C}">
  <sheetPr codeName="Sheet13">
    <tabColor rgb="FFFF0000"/>
  </sheetPr>
  <dimension ref="A1:P52"/>
  <sheetViews>
    <sheetView view="pageBreakPreview" zoomScale="60" zoomScaleNormal="100" workbookViewId="0">
      <selection activeCell="A2" sqref="A2:K52"/>
    </sheetView>
  </sheetViews>
  <sheetFormatPr defaultRowHeight="13.8" x14ac:dyDescent="0.25"/>
  <cols>
    <col min="1" max="10" width="7.69921875" customWidth="1"/>
    <col min="11" max="11" width="10.69921875" customWidth="1"/>
    <col min="12" max="16" width="8.796875" style="98"/>
  </cols>
  <sheetData>
    <row r="1" spans="1:11" ht="25.8" customHeight="1" x14ac:dyDescent="0.25">
      <c r="A1" s="356" t="s">
        <v>117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</row>
    <row r="2" spans="1:11" x14ac:dyDescent="0.25">
      <c r="A2" s="358" t="s">
        <v>411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</row>
    <row r="3" spans="1:11" x14ac:dyDescent="0.25">
      <c r="A3" s="359"/>
      <c r="B3" s="359"/>
      <c r="C3" s="359"/>
      <c r="D3" s="359"/>
      <c r="E3" s="359"/>
      <c r="F3" s="359"/>
      <c r="G3" s="359"/>
      <c r="H3" s="359"/>
      <c r="I3" s="359"/>
      <c r="J3" s="359"/>
      <c r="K3" s="359"/>
    </row>
    <row r="4" spans="1:11" x14ac:dyDescent="0.25">
      <c r="A4" s="359"/>
      <c r="B4" s="359"/>
      <c r="C4" s="359"/>
      <c r="D4" s="359"/>
      <c r="E4" s="359"/>
      <c r="F4" s="359"/>
      <c r="G4" s="359"/>
      <c r="H4" s="359"/>
      <c r="I4" s="359"/>
      <c r="J4" s="359"/>
      <c r="K4" s="359"/>
    </row>
    <row r="5" spans="1:11" x14ac:dyDescent="0.25">
      <c r="A5" s="359"/>
      <c r="B5" s="359"/>
      <c r="C5" s="359"/>
      <c r="D5" s="359"/>
      <c r="E5" s="359"/>
      <c r="F5" s="359"/>
      <c r="G5" s="359"/>
      <c r="H5" s="359"/>
      <c r="I5" s="359"/>
      <c r="J5" s="359"/>
      <c r="K5" s="359"/>
    </row>
    <row r="6" spans="1:11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</row>
    <row r="7" spans="1:11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</row>
    <row r="8" spans="1:11" x14ac:dyDescent="0.25">
      <c r="A8" s="359"/>
      <c r="B8" s="359"/>
      <c r="C8" s="359"/>
      <c r="D8" s="359"/>
      <c r="E8" s="359"/>
      <c r="F8" s="359"/>
      <c r="G8" s="359"/>
      <c r="H8" s="359"/>
      <c r="I8" s="359"/>
      <c r="J8" s="359"/>
      <c r="K8" s="359"/>
    </row>
    <row r="9" spans="1:11" x14ac:dyDescent="0.25">
      <c r="A9" s="359"/>
      <c r="B9" s="359"/>
      <c r="C9" s="359"/>
      <c r="D9" s="359"/>
      <c r="E9" s="359"/>
      <c r="F9" s="359"/>
      <c r="G9" s="359"/>
      <c r="H9" s="359"/>
      <c r="I9" s="359"/>
      <c r="J9" s="359"/>
      <c r="K9" s="359"/>
    </row>
    <row r="10" spans="1:11" x14ac:dyDescent="0.25">
      <c r="A10" s="359"/>
      <c r="B10" s="359"/>
      <c r="C10" s="359"/>
      <c r="D10" s="359"/>
      <c r="E10" s="359"/>
      <c r="F10" s="359"/>
      <c r="G10" s="359"/>
      <c r="H10" s="359"/>
      <c r="I10" s="359"/>
      <c r="J10" s="359"/>
      <c r="K10" s="359"/>
    </row>
    <row r="11" spans="1:11" x14ac:dyDescent="0.25">
      <c r="A11" s="359"/>
      <c r="B11" s="359"/>
      <c r="C11" s="359"/>
      <c r="D11" s="359"/>
      <c r="E11" s="359"/>
      <c r="F11" s="359"/>
      <c r="G11" s="359"/>
      <c r="H11" s="359"/>
      <c r="I11" s="359"/>
      <c r="J11" s="359"/>
      <c r="K11" s="359"/>
    </row>
    <row r="12" spans="1:11" x14ac:dyDescent="0.25">
      <c r="A12" s="359"/>
      <c r="B12" s="359"/>
      <c r="C12" s="359"/>
      <c r="D12" s="359"/>
      <c r="E12" s="359"/>
      <c r="F12" s="359"/>
      <c r="G12" s="359"/>
      <c r="H12" s="359"/>
      <c r="I12" s="359"/>
      <c r="J12" s="359"/>
      <c r="K12" s="359"/>
    </row>
    <row r="13" spans="1:11" x14ac:dyDescent="0.25">
      <c r="A13" s="359"/>
      <c r="B13" s="359"/>
      <c r="C13" s="359"/>
      <c r="D13" s="359"/>
      <c r="E13" s="359"/>
      <c r="F13" s="359"/>
      <c r="G13" s="359"/>
      <c r="H13" s="359"/>
      <c r="I13" s="359"/>
      <c r="J13" s="359"/>
      <c r="K13" s="359"/>
    </row>
    <row r="14" spans="1:11" x14ac:dyDescent="0.25">
      <c r="A14" s="359"/>
      <c r="B14" s="359"/>
      <c r="C14" s="359"/>
      <c r="D14" s="359"/>
      <c r="E14" s="359"/>
      <c r="F14" s="359"/>
      <c r="G14" s="359"/>
      <c r="H14" s="359"/>
      <c r="I14" s="359"/>
      <c r="J14" s="359"/>
      <c r="K14" s="359"/>
    </row>
    <row r="15" spans="1:11" x14ac:dyDescent="0.25">
      <c r="A15" s="359"/>
      <c r="B15" s="359"/>
      <c r="C15" s="359"/>
      <c r="D15" s="359"/>
      <c r="E15" s="359"/>
      <c r="F15" s="359"/>
      <c r="G15" s="359"/>
      <c r="H15" s="359"/>
      <c r="I15" s="359"/>
      <c r="J15" s="359"/>
      <c r="K15" s="359"/>
    </row>
    <row r="16" spans="1:11" x14ac:dyDescent="0.25">
      <c r="A16" s="359"/>
      <c r="B16" s="359"/>
      <c r="C16" s="359"/>
      <c r="D16" s="359"/>
      <c r="E16" s="359"/>
      <c r="F16" s="359"/>
      <c r="G16" s="359"/>
      <c r="H16" s="359"/>
      <c r="I16" s="359"/>
      <c r="J16" s="359"/>
      <c r="K16" s="359"/>
    </row>
    <row r="17" spans="1:11" x14ac:dyDescent="0.25">
      <c r="A17" s="359"/>
      <c r="B17" s="359"/>
      <c r="C17" s="359"/>
      <c r="D17" s="359"/>
      <c r="E17" s="359"/>
      <c r="F17" s="359"/>
      <c r="G17" s="359"/>
      <c r="H17" s="359"/>
      <c r="I17" s="359"/>
      <c r="J17" s="359"/>
      <c r="K17" s="359"/>
    </row>
    <row r="18" spans="1:11" x14ac:dyDescent="0.25">
      <c r="A18" s="359"/>
      <c r="B18" s="359"/>
      <c r="C18" s="359"/>
      <c r="D18" s="359"/>
      <c r="E18" s="359"/>
      <c r="F18" s="359"/>
      <c r="G18" s="359"/>
      <c r="H18" s="359"/>
      <c r="I18" s="359"/>
      <c r="J18" s="359"/>
      <c r="K18" s="359"/>
    </row>
    <row r="19" spans="1:11" x14ac:dyDescent="0.25">
      <c r="A19" s="359"/>
      <c r="B19" s="359"/>
      <c r="C19" s="359"/>
      <c r="D19" s="359"/>
      <c r="E19" s="359"/>
      <c r="F19" s="359"/>
      <c r="G19" s="359"/>
      <c r="H19" s="359"/>
      <c r="I19" s="359"/>
      <c r="J19" s="359"/>
      <c r="K19" s="359"/>
    </row>
    <row r="20" spans="1:11" x14ac:dyDescent="0.25">
      <c r="A20" s="359"/>
      <c r="B20" s="359"/>
      <c r="C20" s="359"/>
      <c r="D20" s="359"/>
      <c r="E20" s="359"/>
      <c r="F20" s="359"/>
      <c r="G20" s="359"/>
      <c r="H20" s="359"/>
      <c r="I20" s="359"/>
      <c r="J20" s="359"/>
      <c r="K20" s="359"/>
    </row>
    <row r="21" spans="1:11" x14ac:dyDescent="0.25">
      <c r="A21" s="359"/>
      <c r="B21" s="359"/>
      <c r="C21" s="359"/>
      <c r="D21" s="359"/>
      <c r="E21" s="359"/>
      <c r="F21" s="359"/>
      <c r="G21" s="359"/>
      <c r="H21" s="359"/>
      <c r="I21" s="359"/>
      <c r="J21" s="359"/>
      <c r="K21" s="359"/>
    </row>
    <row r="22" spans="1:11" x14ac:dyDescent="0.25">
      <c r="A22" s="359"/>
      <c r="B22" s="359"/>
      <c r="C22" s="359"/>
      <c r="D22" s="359"/>
      <c r="E22" s="359"/>
      <c r="F22" s="359"/>
      <c r="G22" s="359"/>
      <c r="H22" s="359"/>
      <c r="I22" s="359"/>
      <c r="J22" s="359"/>
      <c r="K22" s="359"/>
    </row>
    <row r="23" spans="1:11" x14ac:dyDescent="0.25">
      <c r="A23" s="359"/>
      <c r="B23" s="359"/>
      <c r="C23" s="359"/>
      <c r="D23" s="359"/>
      <c r="E23" s="359"/>
      <c r="F23" s="359"/>
      <c r="G23" s="359"/>
      <c r="H23" s="359"/>
      <c r="I23" s="359"/>
      <c r="J23" s="359"/>
      <c r="K23" s="359"/>
    </row>
    <row r="24" spans="1:11" x14ac:dyDescent="0.25">
      <c r="A24" s="359"/>
      <c r="B24" s="359"/>
      <c r="C24" s="359"/>
      <c r="D24" s="359"/>
      <c r="E24" s="359"/>
      <c r="F24" s="359"/>
      <c r="G24" s="359"/>
      <c r="H24" s="359"/>
      <c r="I24" s="359"/>
      <c r="J24" s="359"/>
      <c r="K24" s="359"/>
    </row>
    <row r="25" spans="1:11" x14ac:dyDescent="0.25">
      <c r="A25" s="359"/>
      <c r="B25" s="359"/>
      <c r="C25" s="359"/>
      <c r="D25" s="359"/>
      <c r="E25" s="359"/>
      <c r="F25" s="359"/>
      <c r="G25" s="359"/>
      <c r="H25" s="359"/>
      <c r="I25" s="359"/>
      <c r="J25" s="359"/>
      <c r="K25" s="359"/>
    </row>
    <row r="26" spans="1:11" x14ac:dyDescent="0.25">
      <c r="A26" s="359"/>
      <c r="B26" s="359"/>
      <c r="C26" s="359"/>
      <c r="D26" s="359"/>
      <c r="E26" s="359"/>
      <c r="F26" s="359"/>
      <c r="G26" s="359"/>
      <c r="H26" s="359"/>
      <c r="I26" s="359"/>
      <c r="J26" s="359"/>
      <c r="K26" s="359"/>
    </row>
    <row r="27" spans="1:11" x14ac:dyDescent="0.25">
      <c r="A27" s="359"/>
      <c r="B27" s="359"/>
      <c r="C27" s="359"/>
      <c r="D27" s="359"/>
      <c r="E27" s="359"/>
      <c r="F27" s="359"/>
      <c r="G27" s="359"/>
      <c r="H27" s="359"/>
      <c r="I27" s="359"/>
      <c r="J27" s="359"/>
      <c r="K27" s="359"/>
    </row>
    <row r="28" spans="1:11" x14ac:dyDescent="0.25">
      <c r="A28" s="359"/>
      <c r="B28" s="359"/>
      <c r="C28" s="359"/>
      <c r="D28" s="359"/>
      <c r="E28" s="359"/>
      <c r="F28" s="359"/>
      <c r="G28" s="359"/>
      <c r="H28" s="359"/>
      <c r="I28" s="359"/>
      <c r="J28" s="359"/>
      <c r="K28" s="359"/>
    </row>
    <row r="29" spans="1:11" x14ac:dyDescent="0.25">
      <c r="A29" s="359"/>
      <c r="B29" s="359"/>
      <c r="C29" s="359"/>
      <c r="D29" s="359"/>
      <c r="E29" s="359"/>
      <c r="F29" s="359"/>
      <c r="G29" s="359"/>
      <c r="H29" s="359"/>
      <c r="I29" s="359"/>
      <c r="J29" s="359"/>
      <c r="K29" s="359"/>
    </row>
    <row r="30" spans="1:11" x14ac:dyDescent="0.25">
      <c r="A30" s="359"/>
      <c r="B30" s="359"/>
      <c r="C30" s="359"/>
      <c r="D30" s="359"/>
      <c r="E30" s="359"/>
      <c r="F30" s="359"/>
      <c r="G30" s="359"/>
      <c r="H30" s="359"/>
      <c r="I30" s="359"/>
      <c r="J30" s="359"/>
      <c r="K30" s="359"/>
    </row>
    <row r="31" spans="1:11" x14ac:dyDescent="0.25">
      <c r="A31" s="359"/>
      <c r="B31" s="359"/>
      <c r="C31" s="359"/>
      <c r="D31" s="359"/>
      <c r="E31" s="359"/>
      <c r="F31" s="359"/>
      <c r="G31" s="359"/>
      <c r="H31" s="359"/>
      <c r="I31" s="359"/>
      <c r="J31" s="359"/>
      <c r="K31" s="359"/>
    </row>
    <row r="32" spans="1:11" x14ac:dyDescent="0.25">
      <c r="A32" s="359"/>
      <c r="B32" s="359"/>
      <c r="C32" s="359"/>
      <c r="D32" s="359"/>
      <c r="E32" s="359"/>
      <c r="F32" s="359"/>
      <c r="G32" s="359"/>
      <c r="H32" s="359"/>
      <c r="I32" s="359"/>
      <c r="J32" s="359"/>
      <c r="K32" s="359"/>
    </row>
    <row r="33" spans="1:11" x14ac:dyDescent="0.25">
      <c r="A33" s="359"/>
      <c r="B33" s="359"/>
      <c r="C33" s="359"/>
      <c r="D33" s="359"/>
      <c r="E33" s="359"/>
      <c r="F33" s="359"/>
      <c r="G33" s="359"/>
      <c r="H33" s="359"/>
      <c r="I33" s="359"/>
      <c r="J33" s="359"/>
      <c r="K33" s="359"/>
    </row>
    <row r="34" spans="1:11" x14ac:dyDescent="0.25">
      <c r="A34" s="359"/>
      <c r="B34" s="359"/>
      <c r="C34" s="359"/>
      <c r="D34" s="359"/>
      <c r="E34" s="359"/>
      <c r="F34" s="359"/>
      <c r="G34" s="359"/>
      <c r="H34" s="359"/>
      <c r="I34" s="359"/>
      <c r="J34" s="359"/>
      <c r="K34" s="359"/>
    </row>
    <row r="35" spans="1:11" x14ac:dyDescent="0.25">
      <c r="A35" s="359"/>
      <c r="B35" s="359"/>
      <c r="C35" s="359"/>
      <c r="D35" s="359"/>
      <c r="E35" s="359"/>
      <c r="F35" s="359"/>
      <c r="G35" s="359"/>
      <c r="H35" s="359"/>
      <c r="I35" s="359"/>
      <c r="J35" s="359"/>
      <c r="K35" s="359"/>
    </row>
    <row r="36" spans="1:11" x14ac:dyDescent="0.25">
      <c r="A36" s="359"/>
      <c r="B36" s="359"/>
      <c r="C36" s="359"/>
      <c r="D36" s="359"/>
      <c r="E36" s="359"/>
      <c r="F36" s="359"/>
      <c r="G36" s="359"/>
      <c r="H36" s="359"/>
      <c r="I36" s="359"/>
      <c r="J36" s="359"/>
      <c r="K36" s="359"/>
    </row>
    <row r="37" spans="1:11" x14ac:dyDescent="0.25">
      <c r="A37" s="359"/>
      <c r="B37" s="359"/>
      <c r="C37" s="359"/>
      <c r="D37" s="359"/>
      <c r="E37" s="359"/>
      <c r="F37" s="359"/>
      <c r="G37" s="359"/>
      <c r="H37" s="359"/>
      <c r="I37" s="359"/>
      <c r="J37" s="359"/>
      <c r="K37" s="359"/>
    </row>
    <row r="38" spans="1:11" x14ac:dyDescent="0.25">
      <c r="A38" s="359"/>
      <c r="B38" s="359"/>
      <c r="C38" s="359"/>
      <c r="D38" s="359"/>
      <c r="E38" s="359"/>
      <c r="F38" s="359"/>
      <c r="G38" s="359"/>
      <c r="H38" s="359"/>
      <c r="I38" s="359"/>
      <c r="J38" s="359"/>
      <c r="K38" s="359"/>
    </row>
    <row r="39" spans="1:11" x14ac:dyDescent="0.25">
      <c r="A39" s="359"/>
      <c r="B39" s="359"/>
      <c r="C39" s="359"/>
      <c r="D39" s="359"/>
      <c r="E39" s="359"/>
      <c r="F39" s="359"/>
      <c r="G39" s="359"/>
      <c r="H39" s="359"/>
      <c r="I39" s="359"/>
      <c r="J39" s="359"/>
      <c r="K39" s="359"/>
    </row>
    <row r="40" spans="1:11" x14ac:dyDescent="0.25">
      <c r="A40" s="359"/>
      <c r="B40" s="359"/>
      <c r="C40" s="359"/>
      <c r="D40" s="359"/>
      <c r="E40" s="359"/>
      <c r="F40" s="359"/>
      <c r="G40" s="359"/>
      <c r="H40" s="359"/>
      <c r="I40" s="359"/>
      <c r="J40" s="359"/>
      <c r="K40" s="359"/>
    </row>
    <row r="41" spans="1:11" x14ac:dyDescent="0.25">
      <c r="A41" s="359"/>
      <c r="B41" s="359"/>
      <c r="C41" s="359"/>
      <c r="D41" s="359"/>
      <c r="E41" s="359"/>
      <c r="F41" s="359"/>
      <c r="G41" s="359"/>
      <c r="H41" s="359"/>
      <c r="I41" s="359"/>
      <c r="J41" s="359"/>
      <c r="K41" s="359"/>
    </row>
    <row r="42" spans="1:11" x14ac:dyDescent="0.25">
      <c r="A42" s="359"/>
      <c r="B42" s="359"/>
      <c r="C42" s="359"/>
      <c r="D42" s="359"/>
      <c r="E42" s="359"/>
      <c r="F42" s="359"/>
      <c r="G42" s="359"/>
      <c r="H42" s="359"/>
      <c r="I42" s="359"/>
      <c r="J42" s="359"/>
      <c r="K42" s="359"/>
    </row>
    <row r="43" spans="1:11" x14ac:dyDescent="0.25">
      <c r="A43" s="359"/>
      <c r="B43" s="359"/>
      <c r="C43" s="359"/>
      <c r="D43" s="359"/>
      <c r="E43" s="359"/>
      <c r="F43" s="359"/>
      <c r="G43" s="359"/>
      <c r="H43" s="359"/>
      <c r="I43" s="359"/>
      <c r="J43" s="359"/>
      <c r="K43" s="359"/>
    </row>
    <row r="44" spans="1:11" x14ac:dyDescent="0.25">
      <c r="A44" s="359"/>
      <c r="B44" s="359"/>
      <c r="C44" s="359"/>
      <c r="D44" s="359"/>
      <c r="E44" s="359"/>
      <c r="F44" s="359"/>
      <c r="G44" s="359"/>
      <c r="H44" s="359"/>
      <c r="I44" s="359"/>
      <c r="J44" s="359"/>
      <c r="K44" s="359"/>
    </row>
    <row r="45" spans="1:11" x14ac:dyDescent="0.25">
      <c r="A45" s="359"/>
      <c r="B45" s="359"/>
      <c r="C45" s="359"/>
      <c r="D45" s="359"/>
      <c r="E45" s="359"/>
      <c r="F45" s="359"/>
      <c r="G45" s="359"/>
      <c r="H45" s="359"/>
      <c r="I45" s="359"/>
      <c r="J45" s="359"/>
      <c r="K45" s="359"/>
    </row>
    <row r="46" spans="1:11" x14ac:dyDescent="0.25">
      <c r="A46" s="359"/>
      <c r="B46" s="359"/>
      <c r="C46" s="359"/>
      <c r="D46" s="359"/>
      <c r="E46" s="359"/>
      <c r="F46" s="359"/>
      <c r="G46" s="359"/>
      <c r="H46" s="359"/>
      <c r="I46" s="359"/>
      <c r="J46" s="359"/>
      <c r="K46" s="359"/>
    </row>
    <row r="47" spans="1:11" x14ac:dyDescent="0.25">
      <c r="A47" s="359"/>
      <c r="B47" s="359"/>
      <c r="C47" s="359"/>
      <c r="D47" s="359"/>
      <c r="E47" s="359"/>
      <c r="F47" s="359"/>
      <c r="G47" s="359"/>
      <c r="H47" s="359"/>
      <c r="I47" s="359"/>
      <c r="J47" s="359"/>
      <c r="K47" s="359"/>
    </row>
    <row r="48" spans="1:11" x14ac:dyDescent="0.25">
      <c r="A48" s="359"/>
      <c r="B48" s="359"/>
      <c r="C48" s="359"/>
      <c r="D48" s="359"/>
      <c r="E48" s="359"/>
      <c r="F48" s="359"/>
      <c r="G48" s="359"/>
      <c r="H48" s="359"/>
      <c r="I48" s="359"/>
      <c r="J48" s="359"/>
      <c r="K48" s="359"/>
    </row>
    <row r="49" spans="1:11" x14ac:dyDescent="0.25">
      <c r="A49" s="359"/>
      <c r="B49" s="359"/>
      <c r="C49" s="359"/>
      <c r="D49" s="359"/>
      <c r="E49" s="359"/>
      <c r="F49" s="359"/>
      <c r="G49" s="359"/>
      <c r="H49" s="359"/>
      <c r="I49" s="359"/>
      <c r="J49" s="359"/>
      <c r="K49" s="359"/>
    </row>
    <row r="50" spans="1:11" x14ac:dyDescent="0.25">
      <c r="A50" s="359"/>
      <c r="B50" s="359"/>
      <c r="C50" s="359"/>
      <c r="D50" s="359"/>
      <c r="E50" s="359"/>
      <c r="F50" s="359"/>
      <c r="G50" s="359"/>
      <c r="H50" s="359"/>
      <c r="I50" s="359"/>
      <c r="J50" s="359"/>
      <c r="K50" s="359"/>
    </row>
    <row r="51" spans="1:11" x14ac:dyDescent="0.25">
      <c r="A51" s="359"/>
      <c r="B51" s="359"/>
      <c r="C51" s="359"/>
      <c r="D51" s="359"/>
      <c r="E51" s="359"/>
      <c r="F51" s="359"/>
      <c r="G51" s="359"/>
      <c r="H51" s="359"/>
      <c r="I51" s="359"/>
      <c r="J51" s="359"/>
      <c r="K51" s="359"/>
    </row>
    <row r="52" spans="1:11" x14ac:dyDescent="0.25">
      <c r="A52" s="359"/>
      <c r="B52" s="359"/>
      <c r="C52" s="359"/>
      <c r="D52" s="359"/>
      <c r="E52" s="359"/>
      <c r="F52" s="359"/>
      <c r="G52" s="359"/>
      <c r="H52" s="359"/>
      <c r="I52" s="359"/>
      <c r="J52" s="359"/>
      <c r="K52" s="359"/>
    </row>
  </sheetData>
  <sheetProtection algorithmName="SHA-512" hashValue="O3d4rsWdnLFReErZupgkesDli3kFeBbgUP7KYrKXqG1r03+eYFUZBytpY5laqkC33CJD7Rno1n1cH+nEw93q+A==" saltValue="CLyqVz2G5kknzY1cgnWUHw==" spinCount="100000" sheet="1" objects="1" scenarios="1"/>
  <mergeCells count="2">
    <mergeCell ref="A1:K1"/>
    <mergeCell ref="A2:K52"/>
  </mergeCells>
  <pageMargins left="0.55118110236220474" right="3.937007874015748E-2" top="0.55118110236220474" bottom="0.55118110236220474" header="0.11811023622047245" footer="0.11811023622047245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35285-E10A-4DBE-AF40-BC00FD760CF7}">
  <sheetPr codeName="Sheet14">
    <tabColor rgb="FFFF0000"/>
  </sheetPr>
  <dimension ref="A1:K52"/>
  <sheetViews>
    <sheetView view="pageBreakPreview" topLeftCell="GG1" zoomScale="60" zoomScaleNormal="100" workbookViewId="0">
      <selection activeCell="A2" sqref="A2:K52"/>
    </sheetView>
  </sheetViews>
  <sheetFormatPr defaultRowHeight="13.8" x14ac:dyDescent="0.25"/>
  <cols>
    <col min="1" max="10" width="7.69921875" customWidth="1"/>
    <col min="11" max="11" width="10.69921875" customWidth="1"/>
  </cols>
  <sheetData>
    <row r="1" spans="1:11" ht="25.8" customHeight="1" x14ac:dyDescent="0.25">
      <c r="A1" s="356" t="s">
        <v>118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</row>
    <row r="2" spans="1:11" x14ac:dyDescent="0.25">
      <c r="A2" s="360" t="s">
        <v>412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</row>
    <row r="3" spans="1:11" x14ac:dyDescent="0.25">
      <c r="A3" s="359"/>
      <c r="B3" s="359"/>
      <c r="C3" s="359"/>
      <c r="D3" s="359"/>
      <c r="E3" s="359"/>
      <c r="F3" s="359"/>
      <c r="G3" s="359"/>
      <c r="H3" s="359"/>
      <c r="I3" s="359"/>
      <c r="J3" s="359"/>
      <c r="K3" s="359"/>
    </row>
    <row r="4" spans="1:11" x14ac:dyDescent="0.25">
      <c r="A4" s="359"/>
      <c r="B4" s="359"/>
      <c r="C4" s="359"/>
      <c r="D4" s="359"/>
      <c r="E4" s="359"/>
      <c r="F4" s="359"/>
      <c r="G4" s="359"/>
      <c r="H4" s="359"/>
      <c r="I4" s="359"/>
      <c r="J4" s="359"/>
      <c r="K4" s="359"/>
    </row>
    <row r="5" spans="1:11" x14ac:dyDescent="0.25">
      <c r="A5" s="359"/>
      <c r="B5" s="359"/>
      <c r="C5" s="359"/>
      <c r="D5" s="359"/>
      <c r="E5" s="359"/>
      <c r="F5" s="359"/>
      <c r="G5" s="359"/>
      <c r="H5" s="359"/>
      <c r="I5" s="359"/>
      <c r="J5" s="359"/>
      <c r="K5" s="359"/>
    </row>
    <row r="6" spans="1:11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</row>
    <row r="7" spans="1:11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</row>
    <row r="8" spans="1:11" x14ac:dyDescent="0.25">
      <c r="A8" s="359"/>
      <c r="B8" s="359"/>
      <c r="C8" s="359"/>
      <c r="D8" s="359"/>
      <c r="E8" s="359"/>
      <c r="F8" s="359"/>
      <c r="G8" s="359"/>
      <c r="H8" s="359"/>
      <c r="I8" s="359"/>
      <c r="J8" s="359"/>
      <c r="K8" s="359"/>
    </row>
    <row r="9" spans="1:11" x14ac:dyDescent="0.25">
      <c r="A9" s="359"/>
      <c r="B9" s="359"/>
      <c r="C9" s="359"/>
      <c r="D9" s="359"/>
      <c r="E9" s="359"/>
      <c r="F9" s="359"/>
      <c r="G9" s="359"/>
      <c r="H9" s="359"/>
      <c r="I9" s="359"/>
      <c r="J9" s="359"/>
      <c r="K9" s="359"/>
    </row>
    <row r="10" spans="1:11" x14ac:dyDescent="0.25">
      <c r="A10" s="359"/>
      <c r="B10" s="359"/>
      <c r="C10" s="359"/>
      <c r="D10" s="359"/>
      <c r="E10" s="359"/>
      <c r="F10" s="359"/>
      <c r="G10" s="359"/>
      <c r="H10" s="359"/>
      <c r="I10" s="359"/>
      <c r="J10" s="359"/>
      <c r="K10" s="359"/>
    </row>
    <row r="11" spans="1:11" x14ac:dyDescent="0.25">
      <c r="A11" s="359"/>
      <c r="B11" s="359"/>
      <c r="C11" s="359"/>
      <c r="D11" s="359"/>
      <c r="E11" s="359"/>
      <c r="F11" s="359"/>
      <c r="G11" s="359"/>
      <c r="H11" s="359"/>
      <c r="I11" s="359"/>
      <c r="J11" s="359"/>
      <c r="K11" s="359"/>
    </row>
    <row r="12" spans="1:11" x14ac:dyDescent="0.25">
      <c r="A12" s="359"/>
      <c r="B12" s="359"/>
      <c r="C12" s="359"/>
      <c r="D12" s="359"/>
      <c r="E12" s="359"/>
      <c r="F12" s="359"/>
      <c r="G12" s="359"/>
      <c r="H12" s="359"/>
      <c r="I12" s="359"/>
      <c r="J12" s="359"/>
      <c r="K12" s="359"/>
    </row>
    <row r="13" spans="1:11" x14ac:dyDescent="0.25">
      <c r="A13" s="359"/>
      <c r="B13" s="359"/>
      <c r="C13" s="359"/>
      <c r="D13" s="359"/>
      <c r="E13" s="359"/>
      <c r="F13" s="359"/>
      <c r="G13" s="359"/>
      <c r="H13" s="359"/>
      <c r="I13" s="359"/>
      <c r="J13" s="359"/>
      <c r="K13" s="359"/>
    </row>
    <row r="14" spans="1:11" x14ac:dyDescent="0.25">
      <c r="A14" s="359"/>
      <c r="B14" s="359"/>
      <c r="C14" s="359"/>
      <c r="D14" s="359"/>
      <c r="E14" s="359"/>
      <c r="F14" s="359"/>
      <c r="G14" s="359"/>
      <c r="H14" s="359"/>
      <c r="I14" s="359"/>
      <c r="J14" s="359"/>
      <c r="K14" s="359"/>
    </row>
    <row r="15" spans="1:11" x14ac:dyDescent="0.25">
      <c r="A15" s="359"/>
      <c r="B15" s="359"/>
      <c r="C15" s="359"/>
      <c r="D15" s="359"/>
      <c r="E15" s="359"/>
      <c r="F15" s="359"/>
      <c r="G15" s="359"/>
      <c r="H15" s="359"/>
      <c r="I15" s="359"/>
      <c r="J15" s="359"/>
      <c r="K15" s="359"/>
    </row>
    <row r="16" spans="1:11" x14ac:dyDescent="0.25">
      <c r="A16" s="359"/>
      <c r="B16" s="359"/>
      <c r="C16" s="359"/>
      <c r="D16" s="359"/>
      <c r="E16" s="359"/>
      <c r="F16" s="359"/>
      <c r="G16" s="359"/>
      <c r="H16" s="359"/>
      <c r="I16" s="359"/>
      <c r="J16" s="359"/>
      <c r="K16" s="359"/>
    </row>
    <row r="17" spans="1:11" x14ac:dyDescent="0.25">
      <c r="A17" s="359"/>
      <c r="B17" s="359"/>
      <c r="C17" s="359"/>
      <c r="D17" s="359"/>
      <c r="E17" s="359"/>
      <c r="F17" s="359"/>
      <c r="G17" s="359"/>
      <c r="H17" s="359"/>
      <c r="I17" s="359"/>
      <c r="J17" s="359"/>
      <c r="K17" s="359"/>
    </row>
    <row r="18" spans="1:11" x14ac:dyDescent="0.25">
      <c r="A18" s="359"/>
      <c r="B18" s="359"/>
      <c r="C18" s="359"/>
      <c r="D18" s="359"/>
      <c r="E18" s="359"/>
      <c r="F18" s="359"/>
      <c r="G18" s="359"/>
      <c r="H18" s="359"/>
      <c r="I18" s="359"/>
      <c r="J18" s="359"/>
      <c r="K18" s="359"/>
    </row>
    <row r="19" spans="1:11" x14ac:dyDescent="0.25">
      <c r="A19" s="359"/>
      <c r="B19" s="359"/>
      <c r="C19" s="359"/>
      <c r="D19" s="359"/>
      <c r="E19" s="359"/>
      <c r="F19" s="359"/>
      <c r="G19" s="359"/>
      <c r="H19" s="359"/>
      <c r="I19" s="359"/>
      <c r="J19" s="359"/>
      <c r="K19" s="359"/>
    </row>
    <row r="20" spans="1:11" x14ac:dyDescent="0.25">
      <c r="A20" s="359"/>
      <c r="B20" s="359"/>
      <c r="C20" s="359"/>
      <c r="D20" s="359"/>
      <c r="E20" s="359"/>
      <c r="F20" s="359"/>
      <c r="G20" s="359"/>
      <c r="H20" s="359"/>
      <c r="I20" s="359"/>
      <c r="J20" s="359"/>
      <c r="K20" s="359"/>
    </row>
    <row r="21" spans="1:11" x14ac:dyDescent="0.25">
      <c r="A21" s="359"/>
      <c r="B21" s="359"/>
      <c r="C21" s="359"/>
      <c r="D21" s="359"/>
      <c r="E21" s="359"/>
      <c r="F21" s="359"/>
      <c r="G21" s="359"/>
      <c r="H21" s="359"/>
      <c r="I21" s="359"/>
      <c r="J21" s="359"/>
      <c r="K21" s="359"/>
    </row>
    <row r="22" spans="1:11" x14ac:dyDescent="0.25">
      <c r="A22" s="359"/>
      <c r="B22" s="359"/>
      <c r="C22" s="359"/>
      <c r="D22" s="359"/>
      <c r="E22" s="359"/>
      <c r="F22" s="359"/>
      <c r="G22" s="359"/>
      <c r="H22" s="359"/>
      <c r="I22" s="359"/>
      <c r="J22" s="359"/>
      <c r="K22" s="359"/>
    </row>
    <row r="23" spans="1:11" x14ac:dyDescent="0.25">
      <c r="A23" s="359"/>
      <c r="B23" s="359"/>
      <c r="C23" s="359"/>
      <c r="D23" s="359"/>
      <c r="E23" s="359"/>
      <c r="F23" s="359"/>
      <c r="G23" s="359"/>
      <c r="H23" s="359"/>
      <c r="I23" s="359"/>
      <c r="J23" s="359"/>
      <c r="K23" s="359"/>
    </row>
    <row r="24" spans="1:11" x14ac:dyDescent="0.25">
      <c r="A24" s="359"/>
      <c r="B24" s="359"/>
      <c r="C24" s="359"/>
      <c r="D24" s="359"/>
      <c r="E24" s="359"/>
      <c r="F24" s="359"/>
      <c r="G24" s="359"/>
      <c r="H24" s="359"/>
      <c r="I24" s="359"/>
      <c r="J24" s="359"/>
      <c r="K24" s="359"/>
    </row>
    <row r="25" spans="1:11" x14ac:dyDescent="0.25">
      <c r="A25" s="359"/>
      <c r="B25" s="359"/>
      <c r="C25" s="359"/>
      <c r="D25" s="359"/>
      <c r="E25" s="359"/>
      <c r="F25" s="359"/>
      <c r="G25" s="359"/>
      <c r="H25" s="359"/>
      <c r="I25" s="359"/>
      <c r="J25" s="359"/>
      <c r="K25" s="359"/>
    </row>
    <row r="26" spans="1:11" x14ac:dyDescent="0.25">
      <c r="A26" s="359"/>
      <c r="B26" s="359"/>
      <c r="C26" s="359"/>
      <c r="D26" s="359"/>
      <c r="E26" s="359"/>
      <c r="F26" s="359"/>
      <c r="G26" s="359"/>
      <c r="H26" s="359"/>
      <c r="I26" s="359"/>
      <c r="J26" s="359"/>
      <c r="K26" s="359"/>
    </row>
    <row r="27" spans="1:11" x14ac:dyDescent="0.25">
      <c r="A27" s="359"/>
      <c r="B27" s="359"/>
      <c r="C27" s="359"/>
      <c r="D27" s="359"/>
      <c r="E27" s="359"/>
      <c r="F27" s="359"/>
      <c r="G27" s="359"/>
      <c r="H27" s="359"/>
      <c r="I27" s="359"/>
      <c r="J27" s="359"/>
      <c r="K27" s="359"/>
    </row>
    <row r="28" spans="1:11" x14ac:dyDescent="0.25">
      <c r="A28" s="359"/>
      <c r="B28" s="359"/>
      <c r="C28" s="359"/>
      <c r="D28" s="359"/>
      <c r="E28" s="359"/>
      <c r="F28" s="359"/>
      <c r="G28" s="359"/>
      <c r="H28" s="359"/>
      <c r="I28" s="359"/>
      <c r="J28" s="359"/>
      <c r="K28" s="359"/>
    </row>
    <row r="29" spans="1:11" x14ac:dyDescent="0.25">
      <c r="A29" s="359"/>
      <c r="B29" s="359"/>
      <c r="C29" s="359"/>
      <c r="D29" s="359"/>
      <c r="E29" s="359"/>
      <c r="F29" s="359"/>
      <c r="G29" s="359"/>
      <c r="H29" s="359"/>
      <c r="I29" s="359"/>
      <c r="J29" s="359"/>
      <c r="K29" s="359"/>
    </row>
    <row r="30" spans="1:11" x14ac:dyDescent="0.25">
      <c r="A30" s="359"/>
      <c r="B30" s="359"/>
      <c r="C30" s="359"/>
      <c r="D30" s="359"/>
      <c r="E30" s="359"/>
      <c r="F30" s="359"/>
      <c r="G30" s="359"/>
      <c r="H30" s="359"/>
      <c r="I30" s="359"/>
      <c r="J30" s="359"/>
      <c r="K30" s="359"/>
    </row>
    <row r="31" spans="1:11" x14ac:dyDescent="0.25">
      <c r="A31" s="359"/>
      <c r="B31" s="359"/>
      <c r="C31" s="359"/>
      <c r="D31" s="359"/>
      <c r="E31" s="359"/>
      <c r="F31" s="359"/>
      <c r="G31" s="359"/>
      <c r="H31" s="359"/>
      <c r="I31" s="359"/>
      <c r="J31" s="359"/>
      <c r="K31" s="359"/>
    </row>
    <row r="32" spans="1:11" x14ac:dyDescent="0.25">
      <c r="A32" s="359"/>
      <c r="B32" s="359"/>
      <c r="C32" s="359"/>
      <c r="D32" s="359"/>
      <c r="E32" s="359"/>
      <c r="F32" s="359"/>
      <c r="G32" s="359"/>
      <c r="H32" s="359"/>
      <c r="I32" s="359"/>
      <c r="J32" s="359"/>
      <c r="K32" s="359"/>
    </row>
    <row r="33" spans="1:11" x14ac:dyDescent="0.25">
      <c r="A33" s="359"/>
      <c r="B33" s="359"/>
      <c r="C33" s="359"/>
      <c r="D33" s="359"/>
      <c r="E33" s="359"/>
      <c r="F33" s="359"/>
      <c r="G33" s="359"/>
      <c r="H33" s="359"/>
      <c r="I33" s="359"/>
      <c r="J33" s="359"/>
      <c r="K33" s="359"/>
    </row>
    <row r="34" spans="1:11" x14ac:dyDescent="0.25">
      <c r="A34" s="359"/>
      <c r="B34" s="359"/>
      <c r="C34" s="359"/>
      <c r="D34" s="359"/>
      <c r="E34" s="359"/>
      <c r="F34" s="359"/>
      <c r="G34" s="359"/>
      <c r="H34" s="359"/>
      <c r="I34" s="359"/>
      <c r="J34" s="359"/>
      <c r="K34" s="359"/>
    </row>
    <row r="35" spans="1:11" x14ac:dyDescent="0.25">
      <c r="A35" s="359"/>
      <c r="B35" s="359"/>
      <c r="C35" s="359"/>
      <c r="D35" s="359"/>
      <c r="E35" s="359"/>
      <c r="F35" s="359"/>
      <c r="G35" s="359"/>
      <c r="H35" s="359"/>
      <c r="I35" s="359"/>
      <c r="J35" s="359"/>
      <c r="K35" s="359"/>
    </row>
    <row r="36" spans="1:11" x14ac:dyDescent="0.25">
      <c r="A36" s="359"/>
      <c r="B36" s="359"/>
      <c r="C36" s="359"/>
      <c r="D36" s="359"/>
      <c r="E36" s="359"/>
      <c r="F36" s="359"/>
      <c r="G36" s="359"/>
      <c r="H36" s="359"/>
      <c r="I36" s="359"/>
      <c r="J36" s="359"/>
      <c r="K36" s="359"/>
    </row>
    <row r="37" spans="1:11" x14ac:dyDescent="0.25">
      <c r="A37" s="359"/>
      <c r="B37" s="359"/>
      <c r="C37" s="359"/>
      <c r="D37" s="359"/>
      <c r="E37" s="359"/>
      <c r="F37" s="359"/>
      <c r="G37" s="359"/>
      <c r="H37" s="359"/>
      <c r="I37" s="359"/>
      <c r="J37" s="359"/>
      <c r="K37" s="359"/>
    </row>
    <row r="38" spans="1:11" x14ac:dyDescent="0.25">
      <c r="A38" s="359"/>
      <c r="B38" s="359"/>
      <c r="C38" s="359"/>
      <c r="D38" s="359"/>
      <c r="E38" s="359"/>
      <c r="F38" s="359"/>
      <c r="G38" s="359"/>
      <c r="H38" s="359"/>
      <c r="I38" s="359"/>
      <c r="J38" s="359"/>
      <c r="K38" s="359"/>
    </row>
    <row r="39" spans="1:11" x14ac:dyDescent="0.25">
      <c r="A39" s="359"/>
      <c r="B39" s="359"/>
      <c r="C39" s="359"/>
      <c r="D39" s="359"/>
      <c r="E39" s="359"/>
      <c r="F39" s="359"/>
      <c r="G39" s="359"/>
      <c r="H39" s="359"/>
      <c r="I39" s="359"/>
      <c r="J39" s="359"/>
      <c r="K39" s="359"/>
    </row>
    <row r="40" spans="1:11" x14ac:dyDescent="0.25">
      <c r="A40" s="359"/>
      <c r="B40" s="359"/>
      <c r="C40" s="359"/>
      <c r="D40" s="359"/>
      <c r="E40" s="359"/>
      <c r="F40" s="359"/>
      <c r="G40" s="359"/>
      <c r="H40" s="359"/>
      <c r="I40" s="359"/>
      <c r="J40" s="359"/>
      <c r="K40" s="359"/>
    </row>
    <row r="41" spans="1:11" x14ac:dyDescent="0.25">
      <c r="A41" s="359"/>
      <c r="B41" s="359"/>
      <c r="C41" s="359"/>
      <c r="D41" s="359"/>
      <c r="E41" s="359"/>
      <c r="F41" s="359"/>
      <c r="G41" s="359"/>
      <c r="H41" s="359"/>
      <c r="I41" s="359"/>
      <c r="J41" s="359"/>
      <c r="K41" s="359"/>
    </row>
    <row r="42" spans="1:11" x14ac:dyDescent="0.25">
      <c r="A42" s="359"/>
      <c r="B42" s="359"/>
      <c r="C42" s="359"/>
      <c r="D42" s="359"/>
      <c r="E42" s="359"/>
      <c r="F42" s="359"/>
      <c r="G42" s="359"/>
      <c r="H42" s="359"/>
      <c r="I42" s="359"/>
      <c r="J42" s="359"/>
      <c r="K42" s="359"/>
    </row>
    <row r="43" spans="1:11" x14ac:dyDescent="0.25">
      <c r="A43" s="359"/>
      <c r="B43" s="359"/>
      <c r="C43" s="359"/>
      <c r="D43" s="359"/>
      <c r="E43" s="359"/>
      <c r="F43" s="359"/>
      <c r="G43" s="359"/>
      <c r="H43" s="359"/>
      <c r="I43" s="359"/>
      <c r="J43" s="359"/>
      <c r="K43" s="359"/>
    </row>
    <row r="44" spans="1:11" x14ac:dyDescent="0.25">
      <c r="A44" s="359"/>
      <c r="B44" s="359"/>
      <c r="C44" s="359"/>
      <c r="D44" s="359"/>
      <c r="E44" s="359"/>
      <c r="F44" s="359"/>
      <c r="G44" s="359"/>
      <c r="H44" s="359"/>
      <c r="I44" s="359"/>
      <c r="J44" s="359"/>
      <c r="K44" s="359"/>
    </row>
    <row r="45" spans="1:11" x14ac:dyDescent="0.25">
      <c r="A45" s="359"/>
      <c r="B45" s="359"/>
      <c r="C45" s="359"/>
      <c r="D45" s="359"/>
      <c r="E45" s="359"/>
      <c r="F45" s="359"/>
      <c r="G45" s="359"/>
      <c r="H45" s="359"/>
      <c r="I45" s="359"/>
      <c r="J45" s="359"/>
      <c r="K45" s="359"/>
    </row>
    <row r="46" spans="1:11" x14ac:dyDescent="0.25">
      <c r="A46" s="359"/>
      <c r="B46" s="359"/>
      <c r="C46" s="359"/>
      <c r="D46" s="359"/>
      <c r="E46" s="359"/>
      <c r="F46" s="359"/>
      <c r="G46" s="359"/>
      <c r="H46" s="359"/>
      <c r="I46" s="359"/>
      <c r="J46" s="359"/>
      <c r="K46" s="359"/>
    </row>
    <row r="47" spans="1:11" x14ac:dyDescent="0.25">
      <c r="A47" s="359"/>
      <c r="B47" s="359"/>
      <c r="C47" s="359"/>
      <c r="D47" s="359"/>
      <c r="E47" s="359"/>
      <c r="F47" s="359"/>
      <c r="G47" s="359"/>
      <c r="H47" s="359"/>
      <c r="I47" s="359"/>
      <c r="J47" s="359"/>
      <c r="K47" s="359"/>
    </row>
    <row r="48" spans="1:11" x14ac:dyDescent="0.25">
      <c r="A48" s="359"/>
      <c r="B48" s="359"/>
      <c r="C48" s="359"/>
      <c r="D48" s="359"/>
      <c r="E48" s="359"/>
      <c r="F48" s="359"/>
      <c r="G48" s="359"/>
      <c r="H48" s="359"/>
      <c r="I48" s="359"/>
      <c r="J48" s="359"/>
      <c r="K48" s="359"/>
    </row>
    <row r="49" spans="1:11" x14ac:dyDescent="0.25">
      <c r="A49" s="359"/>
      <c r="B49" s="359"/>
      <c r="C49" s="359"/>
      <c r="D49" s="359"/>
      <c r="E49" s="359"/>
      <c r="F49" s="359"/>
      <c r="G49" s="359"/>
      <c r="H49" s="359"/>
      <c r="I49" s="359"/>
      <c r="J49" s="359"/>
      <c r="K49" s="359"/>
    </row>
    <row r="50" spans="1:11" x14ac:dyDescent="0.25">
      <c r="A50" s="359"/>
      <c r="B50" s="359"/>
      <c r="C50" s="359"/>
      <c r="D50" s="359"/>
      <c r="E50" s="359"/>
      <c r="F50" s="359"/>
      <c r="G50" s="359"/>
      <c r="H50" s="359"/>
      <c r="I50" s="359"/>
      <c r="J50" s="359"/>
      <c r="K50" s="359"/>
    </row>
    <row r="51" spans="1:11" x14ac:dyDescent="0.25">
      <c r="A51" s="359"/>
      <c r="B51" s="359"/>
      <c r="C51" s="359"/>
      <c r="D51" s="359"/>
      <c r="E51" s="359"/>
      <c r="F51" s="359"/>
      <c r="G51" s="359"/>
      <c r="H51" s="359"/>
      <c r="I51" s="359"/>
      <c r="J51" s="359"/>
      <c r="K51" s="359"/>
    </row>
    <row r="52" spans="1:11" x14ac:dyDescent="0.25">
      <c r="A52" s="359"/>
      <c r="B52" s="359"/>
      <c r="C52" s="359"/>
      <c r="D52" s="359"/>
      <c r="E52" s="359"/>
      <c r="F52" s="359"/>
      <c r="G52" s="359"/>
      <c r="H52" s="359"/>
      <c r="I52" s="359"/>
      <c r="J52" s="359"/>
      <c r="K52" s="359"/>
    </row>
  </sheetData>
  <sheetProtection algorithmName="SHA-512" hashValue="t0LPqpazW9adZi2Pq9ZwJHIId36NKTOuEIxRsp6AI1vvhlsZv5LSFkAO4F/BiV6W4/SFXwuG8BBiqvOuLAw1mw==" saltValue="8WsKYhfAqqcHpgvs2Yvq0g==" spinCount="100000" sheet="1" objects="1" scenarios="1"/>
  <mergeCells count="2">
    <mergeCell ref="A1:K1"/>
    <mergeCell ref="A2:K52"/>
  </mergeCells>
  <pageMargins left="0.55118110236220474" right="3.937007874015748E-2" top="0.55118110236220474" bottom="0.55118110236220474" header="0.11811023622047245" footer="0.11811023622047245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E7070-B789-46BD-9302-82AA5F84BDF8}">
  <sheetPr codeName="Sheet15">
    <tabColor rgb="FFFF0000"/>
  </sheetPr>
  <dimension ref="A1:W65"/>
  <sheetViews>
    <sheetView view="pageBreakPreview" zoomScale="115" zoomScaleNormal="100" zoomScaleSheetLayoutView="115" zoomScalePageLayoutView="115" workbookViewId="0">
      <selection activeCell="V2" sqref="V2"/>
    </sheetView>
  </sheetViews>
  <sheetFormatPr defaultColWidth="5.59765625" defaultRowHeight="18" x14ac:dyDescent="0.35"/>
  <cols>
    <col min="1" max="1" width="3.3984375" style="1" customWidth="1"/>
    <col min="2" max="21" width="3.5" style="83" customWidth="1"/>
    <col min="22" max="23" width="6.19921875" style="1" customWidth="1"/>
    <col min="24" max="16384" width="5.59765625" style="1"/>
  </cols>
  <sheetData>
    <row r="1" spans="1:23" ht="21" x14ac:dyDescent="0.35">
      <c r="A1" s="361" t="s">
        <v>443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1"/>
    </row>
    <row r="2" spans="1:23" ht="52.8" customHeight="1" x14ac:dyDescent="0.35">
      <c r="A2" s="181" t="s">
        <v>447</v>
      </c>
      <c r="B2" s="81">
        <v>1</v>
      </c>
      <c r="C2" s="81">
        <f>B2+1</f>
        <v>2</v>
      </c>
      <c r="D2" s="81">
        <f t="shared" ref="D2:U2" si="0">C2+1</f>
        <v>3</v>
      </c>
      <c r="E2" s="81">
        <f t="shared" si="0"/>
        <v>4</v>
      </c>
      <c r="F2" s="81">
        <f t="shared" si="0"/>
        <v>5</v>
      </c>
      <c r="G2" s="81">
        <f t="shared" si="0"/>
        <v>6</v>
      </c>
      <c r="H2" s="81">
        <f t="shared" si="0"/>
        <v>7</v>
      </c>
      <c r="I2" s="81">
        <f t="shared" si="0"/>
        <v>8</v>
      </c>
      <c r="J2" s="81">
        <f t="shared" si="0"/>
        <v>9</v>
      </c>
      <c r="K2" s="81">
        <f t="shared" si="0"/>
        <v>10</v>
      </c>
      <c r="L2" s="81">
        <f t="shared" si="0"/>
        <v>11</v>
      </c>
      <c r="M2" s="81">
        <f t="shared" si="0"/>
        <v>12</v>
      </c>
      <c r="N2" s="81">
        <f t="shared" si="0"/>
        <v>13</v>
      </c>
      <c r="O2" s="81">
        <f t="shared" si="0"/>
        <v>14</v>
      </c>
      <c r="P2" s="81">
        <f t="shared" si="0"/>
        <v>15</v>
      </c>
      <c r="Q2" s="81">
        <f t="shared" si="0"/>
        <v>16</v>
      </c>
      <c r="R2" s="81">
        <f t="shared" si="0"/>
        <v>17</v>
      </c>
      <c r="S2" s="81">
        <f t="shared" si="0"/>
        <v>18</v>
      </c>
      <c r="T2" s="81">
        <f t="shared" si="0"/>
        <v>19</v>
      </c>
      <c r="U2" s="81">
        <f t="shared" si="0"/>
        <v>20</v>
      </c>
      <c r="V2" s="180" t="s">
        <v>446</v>
      </c>
      <c r="W2" s="158" t="s">
        <v>51</v>
      </c>
    </row>
    <row r="3" spans="1:23" ht="21.6" customHeight="1" x14ac:dyDescent="0.35">
      <c r="A3" s="80">
        <f>IF('ตัวชี้วัดปลายทาง,ผลการเรียนรู้'!B4="","",'ตัวชี้วัดปลายทาง,ผลการเรียนรู้'!B4)</f>
        <v>1</v>
      </c>
      <c r="B3" s="82" t="str">
        <f>IF('ตัวชี้วัดปลายทาง,ผลการเรียนรู้'!E4="","",'ตัวชี้วัดปลายทาง,ผลการเรียนรู้'!E4)</f>
        <v/>
      </c>
      <c r="C3" s="82" t="str">
        <f>IF('ตัวชี้วัดปลายทาง,ผลการเรียนรู้'!F4="","",'ตัวชี้วัดปลายทาง,ผลการเรียนรู้'!F4)</f>
        <v/>
      </c>
      <c r="D3" s="82" t="str">
        <f>IF('ตัวชี้วัดปลายทาง,ผลการเรียนรู้'!G4="","",'ตัวชี้วัดปลายทาง,ผลการเรียนรู้'!G4)</f>
        <v/>
      </c>
      <c r="E3" s="82" t="str">
        <f>IF('ตัวชี้วัดปลายทาง,ผลการเรียนรู้'!H4="","",'ตัวชี้วัดปลายทาง,ผลการเรียนรู้'!H4)</f>
        <v/>
      </c>
      <c r="F3" s="82" t="str">
        <f>IF('ตัวชี้วัดปลายทาง,ผลการเรียนรู้'!I4="","",'ตัวชี้วัดปลายทาง,ผลการเรียนรู้'!I4)</f>
        <v/>
      </c>
      <c r="G3" s="82" t="str">
        <f>IF('ตัวชี้วัดปลายทาง,ผลการเรียนรู้'!J4="","",'ตัวชี้วัดปลายทาง,ผลการเรียนรู้'!J4)</f>
        <v/>
      </c>
      <c r="H3" s="82" t="str">
        <f>IF('ตัวชี้วัดปลายทาง,ผลการเรียนรู้'!K4="","",'ตัวชี้วัดปลายทาง,ผลการเรียนรู้'!K4)</f>
        <v/>
      </c>
      <c r="I3" s="82" t="str">
        <f>IF('ตัวชี้วัดปลายทาง,ผลการเรียนรู้'!L4="","",'ตัวชี้วัดปลายทาง,ผลการเรียนรู้'!L4)</f>
        <v/>
      </c>
      <c r="J3" s="82" t="str">
        <f>IF('ตัวชี้วัดปลายทาง,ผลการเรียนรู้'!M4="","",'ตัวชี้วัดปลายทาง,ผลการเรียนรู้'!M4)</f>
        <v/>
      </c>
      <c r="K3" s="82" t="str">
        <f>IF('ตัวชี้วัดปลายทาง,ผลการเรียนรู้'!N4="","",'ตัวชี้วัดปลายทาง,ผลการเรียนรู้'!N4)</f>
        <v/>
      </c>
      <c r="L3" s="82" t="str">
        <f>IF('ตัวชี้วัดปลายทาง,ผลการเรียนรู้'!O4="","",'ตัวชี้วัดปลายทาง,ผลการเรียนรู้'!O4)</f>
        <v/>
      </c>
      <c r="M3" s="82" t="str">
        <f>IF('ตัวชี้วัดปลายทาง,ผลการเรียนรู้'!P4="","",'ตัวชี้วัดปลายทาง,ผลการเรียนรู้'!P4)</f>
        <v/>
      </c>
      <c r="N3" s="82" t="str">
        <f>IF('ตัวชี้วัดปลายทาง,ผลการเรียนรู้'!Q4="","",'ตัวชี้วัดปลายทาง,ผลการเรียนรู้'!Q4)</f>
        <v/>
      </c>
      <c r="O3" s="82" t="str">
        <f>IF('ตัวชี้วัดปลายทาง,ผลการเรียนรู้'!R4="","",'ตัวชี้วัดปลายทาง,ผลการเรียนรู้'!R4)</f>
        <v/>
      </c>
      <c r="P3" s="82" t="str">
        <f>IF('ตัวชี้วัดปลายทาง,ผลการเรียนรู้'!S4="","",'ตัวชี้วัดปลายทาง,ผลการเรียนรู้'!S4)</f>
        <v/>
      </c>
      <c r="Q3" s="82" t="str">
        <f>IF('ตัวชี้วัดปลายทาง,ผลการเรียนรู้'!T4="","",'ตัวชี้วัดปลายทาง,ผลการเรียนรู้'!T4)</f>
        <v/>
      </c>
      <c r="R3" s="82" t="str">
        <f>IF('ตัวชี้วัดปลายทาง,ผลการเรียนรู้'!U4="","",'ตัวชี้วัดปลายทาง,ผลการเรียนรู้'!U4)</f>
        <v/>
      </c>
      <c r="S3" s="82" t="str">
        <f>IF('ตัวชี้วัดปลายทาง,ผลการเรียนรู้'!V4="","",'ตัวชี้วัดปลายทาง,ผลการเรียนรู้'!V4)</f>
        <v/>
      </c>
      <c r="T3" s="82" t="str">
        <f>IF('ตัวชี้วัดปลายทาง,ผลการเรียนรู้'!W4="","",'ตัวชี้วัดปลายทาง,ผลการเรียนรู้'!W4)</f>
        <v/>
      </c>
      <c r="U3" s="82" t="str">
        <f>IF('ตัวชี้วัดปลายทาง,ผลการเรียนรู้'!X4="","",'ตัวชี้วัดปลายทาง,ผลการเรียนรู้'!X4)</f>
        <v/>
      </c>
      <c r="V3" s="79" t="str">
        <f>IF('ตัวชี้วัดปลายทาง,ผลการเรียนรู้'!Y4="","",'ตัวชี้วัดปลายทาง,ผลการเรียนรู้'!Y4)</f>
        <v/>
      </c>
      <c r="W3" s="79" t="str">
        <f>IF('ตัวชี้วัดปลายทาง,ผลการเรียนรู้'!Z4="","",'ตัวชี้วัดปลายทาง,ผลการเรียนรู้'!Z4)</f>
        <v/>
      </c>
    </row>
    <row r="4" spans="1:23" ht="21.6" customHeight="1" x14ac:dyDescent="0.35">
      <c r="A4" s="80">
        <f>IF('ตัวชี้วัดปลายทาง,ผลการเรียนรู้'!B5="","",'ตัวชี้วัดปลายทาง,ผลการเรียนรู้'!B5)</f>
        <v>2</v>
      </c>
      <c r="B4" s="82" t="str">
        <f>IF('ตัวชี้วัดปลายทาง,ผลการเรียนรู้'!E5="","",'ตัวชี้วัดปลายทาง,ผลการเรียนรู้'!E5)</f>
        <v/>
      </c>
      <c r="C4" s="82" t="str">
        <f>IF('ตัวชี้วัดปลายทาง,ผลการเรียนรู้'!F5="","",'ตัวชี้วัดปลายทาง,ผลการเรียนรู้'!F5)</f>
        <v/>
      </c>
      <c r="D4" s="82" t="str">
        <f>IF('ตัวชี้วัดปลายทาง,ผลการเรียนรู้'!G5="","",'ตัวชี้วัดปลายทาง,ผลการเรียนรู้'!G5)</f>
        <v/>
      </c>
      <c r="E4" s="82" t="str">
        <f>IF('ตัวชี้วัดปลายทาง,ผลการเรียนรู้'!H5="","",'ตัวชี้วัดปลายทาง,ผลการเรียนรู้'!H5)</f>
        <v/>
      </c>
      <c r="F4" s="82" t="str">
        <f>IF('ตัวชี้วัดปลายทาง,ผลการเรียนรู้'!I5="","",'ตัวชี้วัดปลายทาง,ผลการเรียนรู้'!I5)</f>
        <v/>
      </c>
      <c r="G4" s="82" t="str">
        <f>IF('ตัวชี้วัดปลายทาง,ผลการเรียนรู้'!J5="","",'ตัวชี้วัดปลายทาง,ผลการเรียนรู้'!J5)</f>
        <v/>
      </c>
      <c r="H4" s="82" t="str">
        <f>IF('ตัวชี้วัดปลายทาง,ผลการเรียนรู้'!K5="","",'ตัวชี้วัดปลายทาง,ผลการเรียนรู้'!K5)</f>
        <v/>
      </c>
      <c r="I4" s="82" t="str">
        <f>IF('ตัวชี้วัดปลายทาง,ผลการเรียนรู้'!L5="","",'ตัวชี้วัดปลายทาง,ผลการเรียนรู้'!L5)</f>
        <v/>
      </c>
      <c r="J4" s="82" t="str">
        <f>IF('ตัวชี้วัดปลายทาง,ผลการเรียนรู้'!M5="","",'ตัวชี้วัดปลายทาง,ผลการเรียนรู้'!M5)</f>
        <v/>
      </c>
      <c r="K4" s="82" t="str">
        <f>IF('ตัวชี้วัดปลายทาง,ผลการเรียนรู้'!N5="","",'ตัวชี้วัดปลายทาง,ผลการเรียนรู้'!N5)</f>
        <v/>
      </c>
      <c r="L4" s="82" t="str">
        <f>IF('ตัวชี้วัดปลายทาง,ผลการเรียนรู้'!O5="","",'ตัวชี้วัดปลายทาง,ผลการเรียนรู้'!O5)</f>
        <v/>
      </c>
      <c r="M4" s="82" t="str">
        <f>IF('ตัวชี้วัดปลายทาง,ผลการเรียนรู้'!P5="","",'ตัวชี้วัดปลายทาง,ผลการเรียนรู้'!P5)</f>
        <v/>
      </c>
      <c r="N4" s="82" t="str">
        <f>IF('ตัวชี้วัดปลายทาง,ผลการเรียนรู้'!Q5="","",'ตัวชี้วัดปลายทาง,ผลการเรียนรู้'!Q5)</f>
        <v/>
      </c>
      <c r="O4" s="82" t="str">
        <f>IF('ตัวชี้วัดปลายทาง,ผลการเรียนรู้'!R5="","",'ตัวชี้วัดปลายทาง,ผลการเรียนรู้'!R5)</f>
        <v/>
      </c>
      <c r="P4" s="82" t="str">
        <f>IF('ตัวชี้วัดปลายทาง,ผลการเรียนรู้'!S5="","",'ตัวชี้วัดปลายทาง,ผลการเรียนรู้'!S5)</f>
        <v/>
      </c>
      <c r="Q4" s="82" t="str">
        <f>IF('ตัวชี้วัดปลายทาง,ผลการเรียนรู้'!T5="","",'ตัวชี้วัดปลายทาง,ผลการเรียนรู้'!T5)</f>
        <v/>
      </c>
      <c r="R4" s="82" t="str">
        <f>IF('ตัวชี้วัดปลายทาง,ผลการเรียนรู้'!U5="","",'ตัวชี้วัดปลายทาง,ผลการเรียนรู้'!U5)</f>
        <v/>
      </c>
      <c r="S4" s="82" t="str">
        <f>IF('ตัวชี้วัดปลายทาง,ผลการเรียนรู้'!V5="","",'ตัวชี้วัดปลายทาง,ผลการเรียนรู้'!V5)</f>
        <v/>
      </c>
      <c r="T4" s="82" t="str">
        <f>IF('ตัวชี้วัดปลายทาง,ผลการเรียนรู้'!W5="","",'ตัวชี้วัดปลายทาง,ผลการเรียนรู้'!W5)</f>
        <v/>
      </c>
      <c r="U4" s="82" t="str">
        <f>IF('ตัวชี้วัดปลายทาง,ผลการเรียนรู้'!X5="","",'ตัวชี้วัดปลายทาง,ผลการเรียนรู้'!X5)</f>
        <v/>
      </c>
      <c r="V4" s="79" t="str">
        <f>IF('ตัวชี้วัดปลายทาง,ผลการเรียนรู้'!Y5="","",'ตัวชี้วัดปลายทาง,ผลการเรียนรู้'!Y5)</f>
        <v/>
      </c>
      <c r="W4" s="79" t="str">
        <f>IF('ตัวชี้วัดปลายทาง,ผลการเรียนรู้'!Z5="","",'ตัวชี้วัดปลายทาง,ผลการเรียนรู้'!Z5)</f>
        <v/>
      </c>
    </row>
    <row r="5" spans="1:23" ht="21.6" customHeight="1" x14ac:dyDescent="0.35">
      <c r="A5" s="80">
        <f>IF('ตัวชี้วัดปลายทาง,ผลการเรียนรู้'!B6="","",'ตัวชี้วัดปลายทาง,ผลการเรียนรู้'!B6)</f>
        <v>3</v>
      </c>
      <c r="B5" s="82" t="str">
        <f>IF('ตัวชี้วัดปลายทาง,ผลการเรียนรู้'!E6="","",'ตัวชี้วัดปลายทาง,ผลการเรียนรู้'!E6)</f>
        <v/>
      </c>
      <c r="C5" s="82" t="str">
        <f>IF('ตัวชี้วัดปลายทาง,ผลการเรียนรู้'!F6="","",'ตัวชี้วัดปลายทาง,ผลการเรียนรู้'!F6)</f>
        <v/>
      </c>
      <c r="D5" s="82" t="str">
        <f>IF('ตัวชี้วัดปลายทาง,ผลการเรียนรู้'!G6="","",'ตัวชี้วัดปลายทาง,ผลการเรียนรู้'!G6)</f>
        <v/>
      </c>
      <c r="E5" s="82" t="str">
        <f>IF('ตัวชี้วัดปลายทาง,ผลการเรียนรู้'!H6="","",'ตัวชี้วัดปลายทาง,ผลการเรียนรู้'!H6)</f>
        <v/>
      </c>
      <c r="F5" s="82" t="str">
        <f>IF('ตัวชี้วัดปลายทาง,ผลการเรียนรู้'!I6="","",'ตัวชี้วัดปลายทาง,ผลการเรียนรู้'!I6)</f>
        <v/>
      </c>
      <c r="G5" s="82" t="str">
        <f>IF('ตัวชี้วัดปลายทาง,ผลการเรียนรู้'!J6="","",'ตัวชี้วัดปลายทาง,ผลการเรียนรู้'!J6)</f>
        <v/>
      </c>
      <c r="H5" s="82" t="str">
        <f>IF('ตัวชี้วัดปลายทาง,ผลการเรียนรู้'!K6="","",'ตัวชี้วัดปลายทาง,ผลการเรียนรู้'!K6)</f>
        <v/>
      </c>
      <c r="I5" s="82" t="str">
        <f>IF('ตัวชี้วัดปลายทาง,ผลการเรียนรู้'!L6="","",'ตัวชี้วัดปลายทาง,ผลการเรียนรู้'!L6)</f>
        <v/>
      </c>
      <c r="J5" s="82" t="str">
        <f>IF('ตัวชี้วัดปลายทาง,ผลการเรียนรู้'!M6="","",'ตัวชี้วัดปลายทาง,ผลการเรียนรู้'!M6)</f>
        <v/>
      </c>
      <c r="K5" s="82" t="str">
        <f>IF('ตัวชี้วัดปลายทาง,ผลการเรียนรู้'!N6="","",'ตัวชี้วัดปลายทาง,ผลการเรียนรู้'!N6)</f>
        <v/>
      </c>
      <c r="L5" s="82" t="str">
        <f>IF('ตัวชี้วัดปลายทาง,ผลการเรียนรู้'!O6="","",'ตัวชี้วัดปลายทาง,ผลการเรียนรู้'!O6)</f>
        <v/>
      </c>
      <c r="M5" s="82" t="str">
        <f>IF('ตัวชี้วัดปลายทาง,ผลการเรียนรู้'!P6="","",'ตัวชี้วัดปลายทาง,ผลการเรียนรู้'!P6)</f>
        <v/>
      </c>
      <c r="N5" s="82" t="str">
        <f>IF('ตัวชี้วัดปลายทาง,ผลการเรียนรู้'!Q6="","",'ตัวชี้วัดปลายทาง,ผลการเรียนรู้'!Q6)</f>
        <v/>
      </c>
      <c r="O5" s="82" t="str">
        <f>IF('ตัวชี้วัดปลายทาง,ผลการเรียนรู้'!R6="","",'ตัวชี้วัดปลายทาง,ผลการเรียนรู้'!R6)</f>
        <v/>
      </c>
      <c r="P5" s="82" t="str">
        <f>IF('ตัวชี้วัดปลายทาง,ผลการเรียนรู้'!S6="","",'ตัวชี้วัดปลายทาง,ผลการเรียนรู้'!S6)</f>
        <v/>
      </c>
      <c r="Q5" s="82" t="str">
        <f>IF('ตัวชี้วัดปลายทาง,ผลการเรียนรู้'!T6="","",'ตัวชี้วัดปลายทาง,ผลการเรียนรู้'!T6)</f>
        <v/>
      </c>
      <c r="R5" s="82" t="str">
        <f>IF('ตัวชี้วัดปลายทาง,ผลการเรียนรู้'!U6="","",'ตัวชี้วัดปลายทาง,ผลการเรียนรู้'!U6)</f>
        <v/>
      </c>
      <c r="S5" s="82" t="str">
        <f>IF('ตัวชี้วัดปลายทาง,ผลการเรียนรู้'!V6="","",'ตัวชี้วัดปลายทาง,ผลการเรียนรู้'!V6)</f>
        <v/>
      </c>
      <c r="T5" s="82" t="str">
        <f>IF('ตัวชี้วัดปลายทาง,ผลการเรียนรู้'!W6="","",'ตัวชี้วัดปลายทาง,ผลการเรียนรู้'!W6)</f>
        <v/>
      </c>
      <c r="U5" s="82" t="str">
        <f>IF('ตัวชี้วัดปลายทาง,ผลการเรียนรู้'!X6="","",'ตัวชี้วัดปลายทาง,ผลการเรียนรู้'!X6)</f>
        <v/>
      </c>
      <c r="V5" s="79" t="str">
        <f>IF('ตัวชี้วัดปลายทาง,ผลการเรียนรู้'!Y6="","",'ตัวชี้วัดปลายทาง,ผลการเรียนรู้'!Y6)</f>
        <v/>
      </c>
      <c r="W5" s="79" t="str">
        <f>IF('ตัวชี้วัดปลายทาง,ผลการเรียนรู้'!Z6="","",'ตัวชี้วัดปลายทาง,ผลการเรียนรู้'!Z6)</f>
        <v/>
      </c>
    </row>
    <row r="6" spans="1:23" ht="21.6" customHeight="1" x14ac:dyDescent="0.35">
      <c r="A6" s="80">
        <f>IF('ตัวชี้วัดปลายทาง,ผลการเรียนรู้'!B7="","",'ตัวชี้วัดปลายทาง,ผลการเรียนรู้'!B7)</f>
        <v>4</v>
      </c>
      <c r="B6" s="82" t="str">
        <f>IF('ตัวชี้วัดปลายทาง,ผลการเรียนรู้'!E7="","",'ตัวชี้วัดปลายทาง,ผลการเรียนรู้'!E7)</f>
        <v/>
      </c>
      <c r="C6" s="82" t="str">
        <f>IF('ตัวชี้วัดปลายทาง,ผลการเรียนรู้'!F7="","",'ตัวชี้วัดปลายทาง,ผลการเรียนรู้'!F7)</f>
        <v/>
      </c>
      <c r="D6" s="82" t="str">
        <f>IF('ตัวชี้วัดปลายทาง,ผลการเรียนรู้'!G7="","",'ตัวชี้วัดปลายทาง,ผลการเรียนรู้'!G7)</f>
        <v/>
      </c>
      <c r="E6" s="82" t="str">
        <f>IF('ตัวชี้วัดปลายทาง,ผลการเรียนรู้'!H7="","",'ตัวชี้วัดปลายทาง,ผลการเรียนรู้'!H7)</f>
        <v/>
      </c>
      <c r="F6" s="82" t="str">
        <f>IF('ตัวชี้วัดปลายทาง,ผลการเรียนรู้'!I7="","",'ตัวชี้วัดปลายทาง,ผลการเรียนรู้'!I7)</f>
        <v/>
      </c>
      <c r="G6" s="82" t="str">
        <f>IF('ตัวชี้วัดปลายทาง,ผลการเรียนรู้'!J7="","",'ตัวชี้วัดปลายทาง,ผลการเรียนรู้'!J7)</f>
        <v/>
      </c>
      <c r="H6" s="82" t="str">
        <f>IF('ตัวชี้วัดปลายทาง,ผลการเรียนรู้'!K7="","",'ตัวชี้วัดปลายทาง,ผลการเรียนรู้'!K7)</f>
        <v/>
      </c>
      <c r="I6" s="82" t="str">
        <f>IF('ตัวชี้วัดปลายทาง,ผลการเรียนรู้'!L7="","",'ตัวชี้วัดปลายทาง,ผลการเรียนรู้'!L7)</f>
        <v/>
      </c>
      <c r="J6" s="82" t="str">
        <f>IF('ตัวชี้วัดปลายทาง,ผลการเรียนรู้'!M7="","",'ตัวชี้วัดปลายทาง,ผลการเรียนรู้'!M7)</f>
        <v/>
      </c>
      <c r="K6" s="82" t="str">
        <f>IF('ตัวชี้วัดปลายทาง,ผลการเรียนรู้'!N7="","",'ตัวชี้วัดปลายทาง,ผลการเรียนรู้'!N7)</f>
        <v/>
      </c>
      <c r="L6" s="82" t="str">
        <f>IF('ตัวชี้วัดปลายทาง,ผลการเรียนรู้'!O7="","",'ตัวชี้วัดปลายทาง,ผลการเรียนรู้'!O7)</f>
        <v/>
      </c>
      <c r="M6" s="82" t="str">
        <f>IF('ตัวชี้วัดปลายทาง,ผลการเรียนรู้'!P7="","",'ตัวชี้วัดปลายทาง,ผลการเรียนรู้'!P7)</f>
        <v/>
      </c>
      <c r="N6" s="82" t="str">
        <f>IF('ตัวชี้วัดปลายทาง,ผลการเรียนรู้'!Q7="","",'ตัวชี้วัดปลายทาง,ผลการเรียนรู้'!Q7)</f>
        <v/>
      </c>
      <c r="O6" s="82" t="str">
        <f>IF('ตัวชี้วัดปลายทาง,ผลการเรียนรู้'!R7="","",'ตัวชี้วัดปลายทาง,ผลการเรียนรู้'!R7)</f>
        <v/>
      </c>
      <c r="P6" s="82" t="str">
        <f>IF('ตัวชี้วัดปลายทาง,ผลการเรียนรู้'!S7="","",'ตัวชี้วัดปลายทาง,ผลการเรียนรู้'!S7)</f>
        <v/>
      </c>
      <c r="Q6" s="82" t="str">
        <f>IF('ตัวชี้วัดปลายทาง,ผลการเรียนรู้'!T7="","",'ตัวชี้วัดปลายทาง,ผลการเรียนรู้'!T7)</f>
        <v/>
      </c>
      <c r="R6" s="82" t="str">
        <f>IF('ตัวชี้วัดปลายทาง,ผลการเรียนรู้'!U7="","",'ตัวชี้วัดปลายทาง,ผลการเรียนรู้'!U7)</f>
        <v/>
      </c>
      <c r="S6" s="82" t="str">
        <f>IF('ตัวชี้วัดปลายทาง,ผลการเรียนรู้'!V7="","",'ตัวชี้วัดปลายทาง,ผลการเรียนรู้'!V7)</f>
        <v/>
      </c>
      <c r="T6" s="82" t="str">
        <f>IF('ตัวชี้วัดปลายทาง,ผลการเรียนรู้'!W7="","",'ตัวชี้วัดปลายทาง,ผลการเรียนรู้'!W7)</f>
        <v/>
      </c>
      <c r="U6" s="82" t="str">
        <f>IF('ตัวชี้วัดปลายทาง,ผลการเรียนรู้'!X7="","",'ตัวชี้วัดปลายทาง,ผลการเรียนรู้'!X7)</f>
        <v/>
      </c>
      <c r="V6" s="79" t="str">
        <f>IF('ตัวชี้วัดปลายทาง,ผลการเรียนรู้'!Y7="","",'ตัวชี้วัดปลายทาง,ผลการเรียนรู้'!Y7)</f>
        <v/>
      </c>
      <c r="W6" s="79" t="str">
        <f>IF('ตัวชี้วัดปลายทาง,ผลการเรียนรู้'!Z7="","",'ตัวชี้วัดปลายทาง,ผลการเรียนรู้'!Z7)</f>
        <v/>
      </c>
    </row>
    <row r="7" spans="1:23" ht="21.6" customHeight="1" x14ac:dyDescent="0.35">
      <c r="A7" s="80">
        <f>IF('ตัวชี้วัดปลายทาง,ผลการเรียนรู้'!B8="","",'ตัวชี้วัดปลายทาง,ผลการเรียนรู้'!B8)</f>
        <v>5</v>
      </c>
      <c r="B7" s="82" t="str">
        <f>IF('ตัวชี้วัดปลายทาง,ผลการเรียนรู้'!E8="","",'ตัวชี้วัดปลายทาง,ผลการเรียนรู้'!E8)</f>
        <v/>
      </c>
      <c r="C7" s="82" t="str">
        <f>IF('ตัวชี้วัดปลายทาง,ผลการเรียนรู้'!F8="","",'ตัวชี้วัดปลายทาง,ผลการเรียนรู้'!F8)</f>
        <v/>
      </c>
      <c r="D7" s="82" t="str">
        <f>IF('ตัวชี้วัดปลายทาง,ผลการเรียนรู้'!G8="","",'ตัวชี้วัดปลายทาง,ผลการเรียนรู้'!G8)</f>
        <v/>
      </c>
      <c r="E7" s="82" t="str">
        <f>IF('ตัวชี้วัดปลายทาง,ผลการเรียนรู้'!H8="","",'ตัวชี้วัดปลายทาง,ผลการเรียนรู้'!H8)</f>
        <v/>
      </c>
      <c r="F7" s="82" t="str">
        <f>IF('ตัวชี้วัดปลายทาง,ผลการเรียนรู้'!I8="","",'ตัวชี้วัดปลายทาง,ผลการเรียนรู้'!I8)</f>
        <v/>
      </c>
      <c r="G7" s="82" t="str">
        <f>IF('ตัวชี้วัดปลายทาง,ผลการเรียนรู้'!J8="","",'ตัวชี้วัดปลายทาง,ผลการเรียนรู้'!J8)</f>
        <v/>
      </c>
      <c r="H7" s="82" t="str">
        <f>IF('ตัวชี้วัดปลายทาง,ผลการเรียนรู้'!K8="","",'ตัวชี้วัดปลายทาง,ผลการเรียนรู้'!K8)</f>
        <v/>
      </c>
      <c r="I7" s="82" t="str">
        <f>IF('ตัวชี้วัดปลายทาง,ผลการเรียนรู้'!L8="","",'ตัวชี้วัดปลายทาง,ผลการเรียนรู้'!L8)</f>
        <v/>
      </c>
      <c r="J7" s="82" t="str">
        <f>IF('ตัวชี้วัดปลายทาง,ผลการเรียนรู้'!M8="","",'ตัวชี้วัดปลายทาง,ผลการเรียนรู้'!M8)</f>
        <v/>
      </c>
      <c r="K7" s="82" t="str">
        <f>IF('ตัวชี้วัดปลายทาง,ผลการเรียนรู้'!N8="","",'ตัวชี้วัดปลายทาง,ผลการเรียนรู้'!N8)</f>
        <v/>
      </c>
      <c r="L7" s="82" t="str">
        <f>IF('ตัวชี้วัดปลายทาง,ผลการเรียนรู้'!O8="","",'ตัวชี้วัดปลายทาง,ผลการเรียนรู้'!O8)</f>
        <v/>
      </c>
      <c r="M7" s="82" t="str">
        <f>IF('ตัวชี้วัดปลายทาง,ผลการเรียนรู้'!P8="","",'ตัวชี้วัดปลายทาง,ผลการเรียนรู้'!P8)</f>
        <v/>
      </c>
      <c r="N7" s="82" t="str">
        <f>IF('ตัวชี้วัดปลายทาง,ผลการเรียนรู้'!Q8="","",'ตัวชี้วัดปลายทาง,ผลการเรียนรู้'!Q8)</f>
        <v/>
      </c>
      <c r="O7" s="82" t="str">
        <f>IF('ตัวชี้วัดปลายทาง,ผลการเรียนรู้'!R8="","",'ตัวชี้วัดปลายทาง,ผลการเรียนรู้'!R8)</f>
        <v/>
      </c>
      <c r="P7" s="82" t="str">
        <f>IF('ตัวชี้วัดปลายทาง,ผลการเรียนรู้'!S8="","",'ตัวชี้วัดปลายทาง,ผลการเรียนรู้'!S8)</f>
        <v/>
      </c>
      <c r="Q7" s="82" t="str">
        <f>IF('ตัวชี้วัดปลายทาง,ผลการเรียนรู้'!T8="","",'ตัวชี้วัดปลายทาง,ผลการเรียนรู้'!T8)</f>
        <v/>
      </c>
      <c r="R7" s="82" t="str">
        <f>IF('ตัวชี้วัดปลายทาง,ผลการเรียนรู้'!U8="","",'ตัวชี้วัดปลายทาง,ผลการเรียนรู้'!U8)</f>
        <v/>
      </c>
      <c r="S7" s="82" t="str">
        <f>IF('ตัวชี้วัดปลายทาง,ผลการเรียนรู้'!V8="","",'ตัวชี้วัดปลายทาง,ผลการเรียนรู้'!V8)</f>
        <v/>
      </c>
      <c r="T7" s="82" t="str">
        <f>IF('ตัวชี้วัดปลายทาง,ผลการเรียนรู้'!W8="","",'ตัวชี้วัดปลายทาง,ผลการเรียนรู้'!W8)</f>
        <v/>
      </c>
      <c r="U7" s="82" t="str">
        <f>IF('ตัวชี้วัดปลายทาง,ผลการเรียนรู้'!X8="","",'ตัวชี้วัดปลายทาง,ผลการเรียนรู้'!X8)</f>
        <v/>
      </c>
      <c r="V7" s="79" t="str">
        <f>IF('ตัวชี้วัดปลายทาง,ผลการเรียนรู้'!Y8="","",'ตัวชี้วัดปลายทาง,ผลการเรียนรู้'!Y8)</f>
        <v/>
      </c>
      <c r="W7" s="79" t="str">
        <f>IF('ตัวชี้วัดปลายทาง,ผลการเรียนรู้'!Z8="","",'ตัวชี้วัดปลายทาง,ผลการเรียนรู้'!Z8)</f>
        <v/>
      </c>
    </row>
    <row r="8" spans="1:23" ht="21.6" customHeight="1" x14ac:dyDescent="0.35">
      <c r="A8" s="80">
        <f>IF('ตัวชี้วัดปลายทาง,ผลการเรียนรู้'!B9="","",'ตัวชี้วัดปลายทาง,ผลการเรียนรู้'!B9)</f>
        <v>6</v>
      </c>
      <c r="B8" s="82" t="str">
        <f>IF('ตัวชี้วัดปลายทาง,ผลการเรียนรู้'!E9="","",'ตัวชี้วัดปลายทาง,ผลการเรียนรู้'!E9)</f>
        <v/>
      </c>
      <c r="C8" s="82" t="str">
        <f>IF('ตัวชี้วัดปลายทาง,ผลการเรียนรู้'!F9="","",'ตัวชี้วัดปลายทาง,ผลการเรียนรู้'!F9)</f>
        <v/>
      </c>
      <c r="D8" s="82" t="str">
        <f>IF('ตัวชี้วัดปลายทาง,ผลการเรียนรู้'!G9="","",'ตัวชี้วัดปลายทาง,ผลการเรียนรู้'!G9)</f>
        <v/>
      </c>
      <c r="E8" s="82" t="str">
        <f>IF('ตัวชี้วัดปลายทาง,ผลการเรียนรู้'!H9="","",'ตัวชี้วัดปลายทาง,ผลการเรียนรู้'!H9)</f>
        <v/>
      </c>
      <c r="F8" s="82" t="str">
        <f>IF('ตัวชี้วัดปลายทาง,ผลการเรียนรู้'!I9="","",'ตัวชี้วัดปลายทาง,ผลการเรียนรู้'!I9)</f>
        <v/>
      </c>
      <c r="G8" s="82" t="str">
        <f>IF('ตัวชี้วัดปลายทาง,ผลการเรียนรู้'!J9="","",'ตัวชี้วัดปลายทาง,ผลการเรียนรู้'!J9)</f>
        <v/>
      </c>
      <c r="H8" s="82" t="str">
        <f>IF('ตัวชี้วัดปลายทาง,ผลการเรียนรู้'!K9="","",'ตัวชี้วัดปลายทาง,ผลการเรียนรู้'!K9)</f>
        <v/>
      </c>
      <c r="I8" s="82" t="str">
        <f>IF('ตัวชี้วัดปลายทาง,ผลการเรียนรู้'!L9="","",'ตัวชี้วัดปลายทาง,ผลการเรียนรู้'!L9)</f>
        <v/>
      </c>
      <c r="J8" s="82" t="str">
        <f>IF('ตัวชี้วัดปลายทาง,ผลการเรียนรู้'!M9="","",'ตัวชี้วัดปลายทาง,ผลการเรียนรู้'!M9)</f>
        <v/>
      </c>
      <c r="K8" s="82" t="str">
        <f>IF('ตัวชี้วัดปลายทาง,ผลการเรียนรู้'!N9="","",'ตัวชี้วัดปลายทาง,ผลการเรียนรู้'!N9)</f>
        <v/>
      </c>
      <c r="L8" s="82" t="str">
        <f>IF('ตัวชี้วัดปลายทาง,ผลการเรียนรู้'!O9="","",'ตัวชี้วัดปลายทาง,ผลการเรียนรู้'!O9)</f>
        <v/>
      </c>
      <c r="M8" s="82" t="str">
        <f>IF('ตัวชี้วัดปลายทาง,ผลการเรียนรู้'!P9="","",'ตัวชี้วัดปลายทาง,ผลการเรียนรู้'!P9)</f>
        <v/>
      </c>
      <c r="N8" s="82" t="str">
        <f>IF('ตัวชี้วัดปลายทาง,ผลการเรียนรู้'!Q9="","",'ตัวชี้วัดปลายทาง,ผลการเรียนรู้'!Q9)</f>
        <v/>
      </c>
      <c r="O8" s="82" t="str">
        <f>IF('ตัวชี้วัดปลายทาง,ผลการเรียนรู้'!R9="","",'ตัวชี้วัดปลายทาง,ผลการเรียนรู้'!R9)</f>
        <v/>
      </c>
      <c r="P8" s="82" t="str">
        <f>IF('ตัวชี้วัดปลายทาง,ผลการเรียนรู้'!S9="","",'ตัวชี้วัดปลายทาง,ผลการเรียนรู้'!S9)</f>
        <v/>
      </c>
      <c r="Q8" s="82" t="str">
        <f>IF('ตัวชี้วัดปลายทาง,ผลการเรียนรู้'!T9="","",'ตัวชี้วัดปลายทาง,ผลการเรียนรู้'!T9)</f>
        <v/>
      </c>
      <c r="R8" s="82" t="str">
        <f>IF('ตัวชี้วัดปลายทาง,ผลการเรียนรู้'!U9="","",'ตัวชี้วัดปลายทาง,ผลการเรียนรู้'!U9)</f>
        <v/>
      </c>
      <c r="S8" s="82" t="str">
        <f>IF('ตัวชี้วัดปลายทาง,ผลการเรียนรู้'!V9="","",'ตัวชี้วัดปลายทาง,ผลการเรียนรู้'!V9)</f>
        <v/>
      </c>
      <c r="T8" s="82" t="str">
        <f>IF('ตัวชี้วัดปลายทาง,ผลการเรียนรู้'!W9="","",'ตัวชี้วัดปลายทาง,ผลการเรียนรู้'!W9)</f>
        <v/>
      </c>
      <c r="U8" s="82" t="str">
        <f>IF('ตัวชี้วัดปลายทาง,ผลการเรียนรู้'!X9="","",'ตัวชี้วัดปลายทาง,ผลการเรียนรู้'!X9)</f>
        <v/>
      </c>
      <c r="V8" s="79" t="str">
        <f>IF('ตัวชี้วัดปลายทาง,ผลการเรียนรู้'!Y9="","",'ตัวชี้วัดปลายทาง,ผลการเรียนรู้'!Y9)</f>
        <v/>
      </c>
      <c r="W8" s="79" t="str">
        <f>IF('ตัวชี้วัดปลายทาง,ผลการเรียนรู้'!Z9="","",'ตัวชี้วัดปลายทาง,ผลการเรียนรู้'!Z9)</f>
        <v/>
      </c>
    </row>
    <row r="9" spans="1:23" ht="21.6" customHeight="1" x14ac:dyDescent="0.35">
      <c r="A9" s="80">
        <f>IF('ตัวชี้วัดปลายทาง,ผลการเรียนรู้'!B10="","",'ตัวชี้วัดปลายทาง,ผลการเรียนรู้'!B10)</f>
        <v>7</v>
      </c>
      <c r="B9" s="82" t="str">
        <f>IF('ตัวชี้วัดปลายทาง,ผลการเรียนรู้'!E10="","",'ตัวชี้วัดปลายทาง,ผลการเรียนรู้'!E10)</f>
        <v/>
      </c>
      <c r="C9" s="82" t="str">
        <f>IF('ตัวชี้วัดปลายทาง,ผลการเรียนรู้'!F10="","",'ตัวชี้วัดปลายทาง,ผลการเรียนรู้'!F10)</f>
        <v/>
      </c>
      <c r="D9" s="82" t="str">
        <f>IF('ตัวชี้วัดปลายทาง,ผลการเรียนรู้'!G10="","",'ตัวชี้วัดปลายทาง,ผลการเรียนรู้'!G10)</f>
        <v/>
      </c>
      <c r="E9" s="82" t="str">
        <f>IF('ตัวชี้วัดปลายทาง,ผลการเรียนรู้'!H10="","",'ตัวชี้วัดปลายทาง,ผลการเรียนรู้'!H10)</f>
        <v/>
      </c>
      <c r="F9" s="82" t="str">
        <f>IF('ตัวชี้วัดปลายทาง,ผลการเรียนรู้'!I10="","",'ตัวชี้วัดปลายทาง,ผลการเรียนรู้'!I10)</f>
        <v/>
      </c>
      <c r="G9" s="82" t="str">
        <f>IF('ตัวชี้วัดปลายทาง,ผลการเรียนรู้'!J10="","",'ตัวชี้วัดปลายทาง,ผลการเรียนรู้'!J10)</f>
        <v/>
      </c>
      <c r="H9" s="82" t="str">
        <f>IF('ตัวชี้วัดปลายทาง,ผลการเรียนรู้'!K10="","",'ตัวชี้วัดปลายทาง,ผลการเรียนรู้'!K10)</f>
        <v/>
      </c>
      <c r="I9" s="82" t="str">
        <f>IF('ตัวชี้วัดปลายทาง,ผลการเรียนรู้'!L10="","",'ตัวชี้วัดปลายทาง,ผลการเรียนรู้'!L10)</f>
        <v/>
      </c>
      <c r="J9" s="82" t="str">
        <f>IF('ตัวชี้วัดปลายทาง,ผลการเรียนรู้'!M10="","",'ตัวชี้วัดปลายทาง,ผลการเรียนรู้'!M10)</f>
        <v/>
      </c>
      <c r="K9" s="82" t="str">
        <f>IF('ตัวชี้วัดปลายทาง,ผลการเรียนรู้'!N10="","",'ตัวชี้วัดปลายทาง,ผลการเรียนรู้'!N10)</f>
        <v/>
      </c>
      <c r="L9" s="82" t="str">
        <f>IF('ตัวชี้วัดปลายทาง,ผลการเรียนรู้'!O10="","",'ตัวชี้วัดปลายทาง,ผลการเรียนรู้'!O10)</f>
        <v/>
      </c>
      <c r="M9" s="82" t="str">
        <f>IF('ตัวชี้วัดปลายทาง,ผลการเรียนรู้'!P10="","",'ตัวชี้วัดปลายทาง,ผลการเรียนรู้'!P10)</f>
        <v/>
      </c>
      <c r="N9" s="82" t="str">
        <f>IF('ตัวชี้วัดปลายทาง,ผลการเรียนรู้'!Q10="","",'ตัวชี้วัดปลายทาง,ผลการเรียนรู้'!Q10)</f>
        <v/>
      </c>
      <c r="O9" s="82" t="str">
        <f>IF('ตัวชี้วัดปลายทาง,ผลการเรียนรู้'!R10="","",'ตัวชี้วัดปลายทาง,ผลการเรียนรู้'!R10)</f>
        <v/>
      </c>
      <c r="P9" s="82" t="str">
        <f>IF('ตัวชี้วัดปลายทาง,ผลการเรียนรู้'!S10="","",'ตัวชี้วัดปลายทาง,ผลการเรียนรู้'!S10)</f>
        <v/>
      </c>
      <c r="Q9" s="82" t="str">
        <f>IF('ตัวชี้วัดปลายทาง,ผลการเรียนรู้'!T10="","",'ตัวชี้วัดปลายทาง,ผลการเรียนรู้'!T10)</f>
        <v/>
      </c>
      <c r="R9" s="82" t="str">
        <f>IF('ตัวชี้วัดปลายทาง,ผลการเรียนรู้'!U10="","",'ตัวชี้วัดปลายทาง,ผลการเรียนรู้'!U10)</f>
        <v/>
      </c>
      <c r="S9" s="82" t="str">
        <f>IF('ตัวชี้วัดปลายทาง,ผลการเรียนรู้'!V10="","",'ตัวชี้วัดปลายทาง,ผลการเรียนรู้'!V10)</f>
        <v/>
      </c>
      <c r="T9" s="82" t="str">
        <f>IF('ตัวชี้วัดปลายทาง,ผลการเรียนรู้'!W10="","",'ตัวชี้วัดปลายทาง,ผลการเรียนรู้'!W10)</f>
        <v/>
      </c>
      <c r="U9" s="82" t="str">
        <f>IF('ตัวชี้วัดปลายทาง,ผลการเรียนรู้'!X10="","",'ตัวชี้วัดปลายทาง,ผลการเรียนรู้'!X10)</f>
        <v/>
      </c>
      <c r="V9" s="79" t="str">
        <f>IF('ตัวชี้วัดปลายทาง,ผลการเรียนรู้'!Y10="","",'ตัวชี้วัดปลายทาง,ผลการเรียนรู้'!Y10)</f>
        <v/>
      </c>
      <c r="W9" s="79" t="str">
        <f>IF('ตัวชี้วัดปลายทาง,ผลการเรียนรู้'!Z10="","",'ตัวชี้วัดปลายทาง,ผลการเรียนรู้'!Z10)</f>
        <v/>
      </c>
    </row>
    <row r="10" spans="1:23" ht="21.6" customHeight="1" x14ac:dyDescent="0.35">
      <c r="A10" s="80">
        <f>IF('ตัวชี้วัดปลายทาง,ผลการเรียนรู้'!B11="","",'ตัวชี้วัดปลายทาง,ผลการเรียนรู้'!B11)</f>
        <v>8</v>
      </c>
      <c r="B10" s="82" t="str">
        <f>IF('ตัวชี้วัดปลายทาง,ผลการเรียนรู้'!E11="","",'ตัวชี้วัดปลายทาง,ผลการเรียนรู้'!E11)</f>
        <v/>
      </c>
      <c r="C10" s="82" t="str">
        <f>IF('ตัวชี้วัดปลายทาง,ผลการเรียนรู้'!F11="","",'ตัวชี้วัดปลายทาง,ผลการเรียนรู้'!F11)</f>
        <v/>
      </c>
      <c r="D10" s="82" t="str">
        <f>IF('ตัวชี้วัดปลายทาง,ผลการเรียนรู้'!G11="","",'ตัวชี้วัดปลายทาง,ผลการเรียนรู้'!G11)</f>
        <v/>
      </c>
      <c r="E10" s="82" t="str">
        <f>IF('ตัวชี้วัดปลายทาง,ผลการเรียนรู้'!H11="","",'ตัวชี้วัดปลายทาง,ผลการเรียนรู้'!H11)</f>
        <v/>
      </c>
      <c r="F10" s="82" t="str">
        <f>IF('ตัวชี้วัดปลายทาง,ผลการเรียนรู้'!I11="","",'ตัวชี้วัดปลายทาง,ผลการเรียนรู้'!I11)</f>
        <v/>
      </c>
      <c r="G10" s="82" t="str">
        <f>IF('ตัวชี้วัดปลายทาง,ผลการเรียนรู้'!J11="","",'ตัวชี้วัดปลายทาง,ผลการเรียนรู้'!J11)</f>
        <v/>
      </c>
      <c r="H10" s="82" t="str">
        <f>IF('ตัวชี้วัดปลายทาง,ผลการเรียนรู้'!K11="","",'ตัวชี้วัดปลายทาง,ผลการเรียนรู้'!K11)</f>
        <v/>
      </c>
      <c r="I10" s="82" t="str">
        <f>IF('ตัวชี้วัดปลายทาง,ผลการเรียนรู้'!L11="","",'ตัวชี้วัดปลายทาง,ผลการเรียนรู้'!L11)</f>
        <v/>
      </c>
      <c r="J10" s="82" t="str">
        <f>IF('ตัวชี้วัดปลายทาง,ผลการเรียนรู้'!M11="","",'ตัวชี้วัดปลายทาง,ผลการเรียนรู้'!M11)</f>
        <v/>
      </c>
      <c r="K10" s="82" t="str">
        <f>IF('ตัวชี้วัดปลายทาง,ผลการเรียนรู้'!N11="","",'ตัวชี้วัดปลายทาง,ผลการเรียนรู้'!N11)</f>
        <v/>
      </c>
      <c r="L10" s="82" t="str">
        <f>IF('ตัวชี้วัดปลายทาง,ผลการเรียนรู้'!O11="","",'ตัวชี้วัดปลายทาง,ผลการเรียนรู้'!O11)</f>
        <v/>
      </c>
      <c r="M10" s="82" t="str">
        <f>IF('ตัวชี้วัดปลายทาง,ผลการเรียนรู้'!P11="","",'ตัวชี้วัดปลายทาง,ผลการเรียนรู้'!P11)</f>
        <v/>
      </c>
      <c r="N10" s="82" t="str">
        <f>IF('ตัวชี้วัดปลายทาง,ผลการเรียนรู้'!Q11="","",'ตัวชี้วัดปลายทาง,ผลการเรียนรู้'!Q11)</f>
        <v/>
      </c>
      <c r="O10" s="82" t="str">
        <f>IF('ตัวชี้วัดปลายทาง,ผลการเรียนรู้'!R11="","",'ตัวชี้วัดปลายทาง,ผลการเรียนรู้'!R11)</f>
        <v/>
      </c>
      <c r="P10" s="82" t="str">
        <f>IF('ตัวชี้วัดปลายทาง,ผลการเรียนรู้'!S11="","",'ตัวชี้วัดปลายทาง,ผลการเรียนรู้'!S11)</f>
        <v/>
      </c>
      <c r="Q10" s="82" t="str">
        <f>IF('ตัวชี้วัดปลายทาง,ผลการเรียนรู้'!T11="","",'ตัวชี้วัดปลายทาง,ผลการเรียนรู้'!T11)</f>
        <v/>
      </c>
      <c r="R10" s="82" t="str">
        <f>IF('ตัวชี้วัดปลายทาง,ผลการเรียนรู้'!U11="","",'ตัวชี้วัดปลายทาง,ผลการเรียนรู้'!U11)</f>
        <v/>
      </c>
      <c r="S10" s="82" t="str">
        <f>IF('ตัวชี้วัดปลายทาง,ผลการเรียนรู้'!V11="","",'ตัวชี้วัดปลายทาง,ผลการเรียนรู้'!V11)</f>
        <v/>
      </c>
      <c r="T10" s="82" t="str">
        <f>IF('ตัวชี้วัดปลายทาง,ผลการเรียนรู้'!W11="","",'ตัวชี้วัดปลายทาง,ผลการเรียนรู้'!W11)</f>
        <v/>
      </c>
      <c r="U10" s="82" t="str">
        <f>IF('ตัวชี้วัดปลายทาง,ผลการเรียนรู้'!X11="","",'ตัวชี้วัดปลายทาง,ผลการเรียนรู้'!X11)</f>
        <v/>
      </c>
      <c r="V10" s="79" t="str">
        <f>IF('ตัวชี้วัดปลายทาง,ผลการเรียนรู้'!Y11="","",'ตัวชี้วัดปลายทาง,ผลการเรียนรู้'!Y11)</f>
        <v/>
      </c>
      <c r="W10" s="79" t="str">
        <f>IF('ตัวชี้วัดปลายทาง,ผลการเรียนรู้'!Z11="","",'ตัวชี้วัดปลายทาง,ผลการเรียนรู้'!Z11)</f>
        <v/>
      </c>
    </row>
    <row r="11" spans="1:23" ht="21.6" customHeight="1" x14ac:dyDescent="0.35">
      <c r="A11" s="80">
        <f>IF('ตัวชี้วัดปลายทาง,ผลการเรียนรู้'!B12="","",'ตัวชี้วัดปลายทาง,ผลการเรียนรู้'!B12)</f>
        <v>9</v>
      </c>
      <c r="B11" s="82" t="str">
        <f>IF('ตัวชี้วัดปลายทาง,ผลการเรียนรู้'!E12="","",'ตัวชี้วัดปลายทาง,ผลการเรียนรู้'!E12)</f>
        <v/>
      </c>
      <c r="C11" s="82" t="str">
        <f>IF('ตัวชี้วัดปลายทาง,ผลการเรียนรู้'!F12="","",'ตัวชี้วัดปลายทาง,ผลการเรียนรู้'!F12)</f>
        <v/>
      </c>
      <c r="D11" s="82" t="str">
        <f>IF('ตัวชี้วัดปลายทาง,ผลการเรียนรู้'!G12="","",'ตัวชี้วัดปลายทาง,ผลการเรียนรู้'!G12)</f>
        <v/>
      </c>
      <c r="E11" s="82" t="str">
        <f>IF('ตัวชี้วัดปลายทาง,ผลการเรียนรู้'!H12="","",'ตัวชี้วัดปลายทาง,ผลการเรียนรู้'!H12)</f>
        <v/>
      </c>
      <c r="F11" s="82" t="str">
        <f>IF('ตัวชี้วัดปลายทาง,ผลการเรียนรู้'!I12="","",'ตัวชี้วัดปลายทาง,ผลการเรียนรู้'!I12)</f>
        <v/>
      </c>
      <c r="G11" s="82" t="str">
        <f>IF('ตัวชี้วัดปลายทาง,ผลการเรียนรู้'!J12="","",'ตัวชี้วัดปลายทาง,ผลการเรียนรู้'!J12)</f>
        <v/>
      </c>
      <c r="H11" s="82" t="str">
        <f>IF('ตัวชี้วัดปลายทาง,ผลการเรียนรู้'!K12="","",'ตัวชี้วัดปลายทาง,ผลการเรียนรู้'!K12)</f>
        <v/>
      </c>
      <c r="I11" s="82" t="str">
        <f>IF('ตัวชี้วัดปลายทาง,ผลการเรียนรู้'!L12="","",'ตัวชี้วัดปลายทาง,ผลการเรียนรู้'!L12)</f>
        <v/>
      </c>
      <c r="J11" s="82" t="str">
        <f>IF('ตัวชี้วัดปลายทาง,ผลการเรียนรู้'!M12="","",'ตัวชี้วัดปลายทาง,ผลการเรียนรู้'!M12)</f>
        <v/>
      </c>
      <c r="K11" s="82" t="str">
        <f>IF('ตัวชี้วัดปลายทาง,ผลการเรียนรู้'!N12="","",'ตัวชี้วัดปลายทาง,ผลการเรียนรู้'!N12)</f>
        <v/>
      </c>
      <c r="L11" s="82" t="str">
        <f>IF('ตัวชี้วัดปลายทาง,ผลการเรียนรู้'!O12="","",'ตัวชี้วัดปลายทาง,ผลการเรียนรู้'!O12)</f>
        <v/>
      </c>
      <c r="M11" s="82" t="str">
        <f>IF('ตัวชี้วัดปลายทาง,ผลการเรียนรู้'!P12="","",'ตัวชี้วัดปลายทาง,ผลการเรียนรู้'!P12)</f>
        <v/>
      </c>
      <c r="N11" s="82" t="str">
        <f>IF('ตัวชี้วัดปลายทาง,ผลการเรียนรู้'!Q12="","",'ตัวชี้วัดปลายทาง,ผลการเรียนรู้'!Q12)</f>
        <v/>
      </c>
      <c r="O11" s="82" t="str">
        <f>IF('ตัวชี้วัดปลายทาง,ผลการเรียนรู้'!R12="","",'ตัวชี้วัดปลายทาง,ผลการเรียนรู้'!R12)</f>
        <v/>
      </c>
      <c r="P11" s="82" t="str">
        <f>IF('ตัวชี้วัดปลายทาง,ผลการเรียนรู้'!S12="","",'ตัวชี้วัดปลายทาง,ผลการเรียนรู้'!S12)</f>
        <v/>
      </c>
      <c r="Q11" s="82" t="str">
        <f>IF('ตัวชี้วัดปลายทาง,ผลการเรียนรู้'!T12="","",'ตัวชี้วัดปลายทาง,ผลการเรียนรู้'!T12)</f>
        <v/>
      </c>
      <c r="R11" s="82" t="str">
        <f>IF('ตัวชี้วัดปลายทาง,ผลการเรียนรู้'!U12="","",'ตัวชี้วัดปลายทาง,ผลการเรียนรู้'!U12)</f>
        <v/>
      </c>
      <c r="S11" s="82" t="str">
        <f>IF('ตัวชี้วัดปลายทาง,ผลการเรียนรู้'!V12="","",'ตัวชี้วัดปลายทาง,ผลการเรียนรู้'!V12)</f>
        <v/>
      </c>
      <c r="T11" s="82" t="str">
        <f>IF('ตัวชี้วัดปลายทาง,ผลการเรียนรู้'!W12="","",'ตัวชี้วัดปลายทาง,ผลการเรียนรู้'!W12)</f>
        <v/>
      </c>
      <c r="U11" s="82" t="str">
        <f>IF('ตัวชี้วัดปลายทาง,ผลการเรียนรู้'!X12="","",'ตัวชี้วัดปลายทาง,ผลการเรียนรู้'!X12)</f>
        <v/>
      </c>
      <c r="V11" s="79" t="str">
        <f>IF('ตัวชี้วัดปลายทาง,ผลการเรียนรู้'!Y12="","",'ตัวชี้วัดปลายทาง,ผลการเรียนรู้'!Y12)</f>
        <v/>
      </c>
      <c r="W11" s="79" t="str">
        <f>IF('ตัวชี้วัดปลายทาง,ผลการเรียนรู้'!Z12="","",'ตัวชี้วัดปลายทาง,ผลการเรียนรู้'!Z12)</f>
        <v/>
      </c>
    </row>
    <row r="12" spans="1:23" ht="21.6" customHeight="1" x14ac:dyDescent="0.35">
      <c r="A12" s="80">
        <f>IF('ตัวชี้วัดปลายทาง,ผลการเรียนรู้'!B13="","",'ตัวชี้วัดปลายทาง,ผลการเรียนรู้'!B13)</f>
        <v>10</v>
      </c>
      <c r="B12" s="82" t="str">
        <f>IF('ตัวชี้วัดปลายทาง,ผลการเรียนรู้'!E13="","",'ตัวชี้วัดปลายทาง,ผลการเรียนรู้'!E13)</f>
        <v/>
      </c>
      <c r="C12" s="82" t="str">
        <f>IF('ตัวชี้วัดปลายทาง,ผลการเรียนรู้'!F13="","",'ตัวชี้วัดปลายทาง,ผลการเรียนรู้'!F13)</f>
        <v/>
      </c>
      <c r="D12" s="82" t="str">
        <f>IF('ตัวชี้วัดปลายทาง,ผลการเรียนรู้'!G13="","",'ตัวชี้วัดปลายทาง,ผลการเรียนรู้'!G13)</f>
        <v/>
      </c>
      <c r="E12" s="82" t="str">
        <f>IF('ตัวชี้วัดปลายทาง,ผลการเรียนรู้'!H13="","",'ตัวชี้วัดปลายทาง,ผลการเรียนรู้'!H13)</f>
        <v/>
      </c>
      <c r="F12" s="82" t="str">
        <f>IF('ตัวชี้วัดปลายทาง,ผลการเรียนรู้'!I13="","",'ตัวชี้วัดปลายทาง,ผลการเรียนรู้'!I13)</f>
        <v/>
      </c>
      <c r="G12" s="82" t="str">
        <f>IF('ตัวชี้วัดปลายทาง,ผลการเรียนรู้'!J13="","",'ตัวชี้วัดปลายทาง,ผลการเรียนรู้'!J13)</f>
        <v/>
      </c>
      <c r="H12" s="82" t="str">
        <f>IF('ตัวชี้วัดปลายทาง,ผลการเรียนรู้'!K13="","",'ตัวชี้วัดปลายทาง,ผลการเรียนรู้'!K13)</f>
        <v/>
      </c>
      <c r="I12" s="82" t="str">
        <f>IF('ตัวชี้วัดปลายทาง,ผลการเรียนรู้'!L13="","",'ตัวชี้วัดปลายทาง,ผลการเรียนรู้'!L13)</f>
        <v/>
      </c>
      <c r="J12" s="82" t="str">
        <f>IF('ตัวชี้วัดปลายทาง,ผลการเรียนรู้'!M13="","",'ตัวชี้วัดปลายทาง,ผลการเรียนรู้'!M13)</f>
        <v/>
      </c>
      <c r="K12" s="82" t="str">
        <f>IF('ตัวชี้วัดปลายทาง,ผลการเรียนรู้'!N13="","",'ตัวชี้วัดปลายทาง,ผลการเรียนรู้'!N13)</f>
        <v/>
      </c>
      <c r="L12" s="82" t="str">
        <f>IF('ตัวชี้วัดปลายทาง,ผลการเรียนรู้'!O13="","",'ตัวชี้วัดปลายทาง,ผลการเรียนรู้'!O13)</f>
        <v/>
      </c>
      <c r="M12" s="82" t="str">
        <f>IF('ตัวชี้วัดปลายทาง,ผลการเรียนรู้'!P13="","",'ตัวชี้วัดปลายทาง,ผลการเรียนรู้'!P13)</f>
        <v/>
      </c>
      <c r="N12" s="82" t="str">
        <f>IF('ตัวชี้วัดปลายทาง,ผลการเรียนรู้'!Q13="","",'ตัวชี้วัดปลายทาง,ผลการเรียนรู้'!Q13)</f>
        <v/>
      </c>
      <c r="O12" s="82" t="str">
        <f>IF('ตัวชี้วัดปลายทาง,ผลการเรียนรู้'!R13="","",'ตัวชี้วัดปลายทาง,ผลการเรียนรู้'!R13)</f>
        <v/>
      </c>
      <c r="P12" s="82" t="str">
        <f>IF('ตัวชี้วัดปลายทาง,ผลการเรียนรู้'!S13="","",'ตัวชี้วัดปลายทาง,ผลการเรียนรู้'!S13)</f>
        <v/>
      </c>
      <c r="Q12" s="82" t="str">
        <f>IF('ตัวชี้วัดปลายทาง,ผลการเรียนรู้'!T13="","",'ตัวชี้วัดปลายทาง,ผลการเรียนรู้'!T13)</f>
        <v/>
      </c>
      <c r="R12" s="82" t="str">
        <f>IF('ตัวชี้วัดปลายทาง,ผลการเรียนรู้'!U13="","",'ตัวชี้วัดปลายทาง,ผลการเรียนรู้'!U13)</f>
        <v/>
      </c>
      <c r="S12" s="82" t="str">
        <f>IF('ตัวชี้วัดปลายทาง,ผลการเรียนรู้'!V13="","",'ตัวชี้วัดปลายทาง,ผลการเรียนรู้'!V13)</f>
        <v/>
      </c>
      <c r="T12" s="82" t="str">
        <f>IF('ตัวชี้วัดปลายทาง,ผลการเรียนรู้'!W13="","",'ตัวชี้วัดปลายทาง,ผลการเรียนรู้'!W13)</f>
        <v/>
      </c>
      <c r="U12" s="82" t="str">
        <f>IF('ตัวชี้วัดปลายทาง,ผลการเรียนรู้'!X13="","",'ตัวชี้วัดปลายทาง,ผลการเรียนรู้'!X13)</f>
        <v/>
      </c>
      <c r="V12" s="79" t="str">
        <f>IF('ตัวชี้วัดปลายทาง,ผลการเรียนรู้'!Y13="","",'ตัวชี้วัดปลายทาง,ผลการเรียนรู้'!Y13)</f>
        <v/>
      </c>
      <c r="W12" s="79" t="str">
        <f>IF('ตัวชี้วัดปลายทาง,ผลการเรียนรู้'!Z13="","",'ตัวชี้วัดปลายทาง,ผลการเรียนรู้'!Z13)</f>
        <v/>
      </c>
    </row>
    <row r="13" spans="1:23" ht="21.6" customHeight="1" x14ac:dyDescent="0.35">
      <c r="A13" s="80">
        <f>IF('ตัวชี้วัดปลายทาง,ผลการเรียนรู้'!B14="","",'ตัวชี้วัดปลายทาง,ผลการเรียนรู้'!B14)</f>
        <v>11</v>
      </c>
      <c r="B13" s="82" t="str">
        <f>IF('ตัวชี้วัดปลายทาง,ผลการเรียนรู้'!E14="","",'ตัวชี้วัดปลายทาง,ผลการเรียนรู้'!E14)</f>
        <v/>
      </c>
      <c r="C13" s="82" t="str">
        <f>IF('ตัวชี้วัดปลายทาง,ผลการเรียนรู้'!F14="","",'ตัวชี้วัดปลายทาง,ผลการเรียนรู้'!F14)</f>
        <v/>
      </c>
      <c r="D13" s="82" t="str">
        <f>IF('ตัวชี้วัดปลายทาง,ผลการเรียนรู้'!G14="","",'ตัวชี้วัดปลายทาง,ผลการเรียนรู้'!G14)</f>
        <v/>
      </c>
      <c r="E13" s="82" t="str">
        <f>IF('ตัวชี้วัดปลายทาง,ผลการเรียนรู้'!H14="","",'ตัวชี้วัดปลายทาง,ผลการเรียนรู้'!H14)</f>
        <v/>
      </c>
      <c r="F13" s="82" t="str">
        <f>IF('ตัวชี้วัดปลายทาง,ผลการเรียนรู้'!I14="","",'ตัวชี้วัดปลายทาง,ผลการเรียนรู้'!I14)</f>
        <v/>
      </c>
      <c r="G13" s="82" t="str">
        <f>IF('ตัวชี้วัดปลายทาง,ผลการเรียนรู้'!J14="","",'ตัวชี้วัดปลายทาง,ผลการเรียนรู้'!J14)</f>
        <v/>
      </c>
      <c r="H13" s="82" t="str">
        <f>IF('ตัวชี้วัดปลายทาง,ผลการเรียนรู้'!K14="","",'ตัวชี้วัดปลายทาง,ผลการเรียนรู้'!K14)</f>
        <v/>
      </c>
      <c r="I13" s="82" t="str">
        <f>IF('ตัวชี้วัดปลายทาง,ผลการเรียนรู้'!L14="","",'ตัวชี้วัดปลายทาง,ผลการเรียนรู้'!L14)</f>
        <v/>
      </c>
      <c r="J13" s="82" t="str">
        <f>IF('ตัวชี้วัดปลายทาง,ผลการเรียนรู้'!M14="","",'ตัวชี้วัดปลายทาง,ผลการเรียนรู้'!M14)</f>
        <v/>
      </c>
      <c r="K13" s="82" t="str">
        <f>IF('ตัวชี้วัดปลายทาง,ผลการเรียนรู้'!N14="","",'ตัวชี้วัดปลายทาง,ผลการเรียนรู้'!N14)</f>
        <v/>
      </c>
      <c r="L13" s="82" t="str">
        <f>IF('ตัวชี้วัดปลายทาง,ผลการเรียนรู้'!O14="","",'ตัวชี้วัดปลายทาง,ผลการเรียนรู้'!O14)</f>
        <v/>
      </c>
      <c r="M13" s="82" t="str">
        <f>IF('ตัวชี้วัดปลายทาง,ผลการเรียนรู้'!P14="","",'ตัวชี้วัดปลายทาง,ผลการเรียนรู้'!P14)</f>
        <v/>
      </c>
      <c r="N13" s="82" t="str">
        <f>IF('ตัวชี้วัดปลายทาง,ผลการเรียนรู้'!Q14="","",'ตัวชี้วัดปลายทาง,ผลการเรียนรู้'!Q14)</f>
        <v/>
      </c>
      <c r="O13" s="82" t="str">
        <f>IF('ตัวชี้วัดปลายทาง,ผลการเรียนรู้'!R14="","",'ตัวชี้วัดปลายทาง,ผลการเรียนรู้'!R14)</f>
        <v/>
      </c>
      <c r="P13" s="82" t="str">
        <f>IF('ตัวชี้วัดปลายทาง,ผลการเรียนรู้'!S14="","",'ตัวชี้วัดปลายทาง,ผลการเรียนรู้'!S14)</f>
        <v/>
      </c>
      <c r="Q13" s="82" t="str">
        <f>IF('ตัวชี้วัดปลายทาง,ผลการเรียนรู้'!T14="","",'ตัวชี้วัดปลายทาง,ผลการเรียนรู้'!T14)</f>
        <v/>
      </c>
      <c r="R13" s="82" t="str">
        <f>IF('ตัวชี้วัดปลายทาง,ผลการเรียนรู้'!U14="","",'ตัวชี้วัดปลายทาง,ผลการเรียนรู้'!U14)</f>
        <v/>
      </c>
      <c r="S13" s="82" t="str">
        <f>IF('ตัวชี้วัดปลายทาง,ผลการเรียนรู้'!V14="","",'ตัวชี้วัดปลายทาง,ผลการเรียนรู้'!V14)</f>
        <v/>
      </c>
      <c r="T13" s="82" t="str">
        <f>IF('ตัวชี้วัดปลายทาง,ผลการเรียนรู้'!W14="","",'ตัวชี้วัดปลายทาง,ผลการเรียนรู้'!W14)</f>
        <v/>
      </c>
      <c r="U13" s="82" t="str">
        <f>IF('ตัวชี้วัดปลายทาง,ผลการเรียนรู้'!X14="","",'ตัวชี้วัดปลายทาง,ผลการเรียนรู้'!X14)</f>
        <v/>
      </c>
      <c r="V13" s="79" t="str">
        <f>IF('ตัวชี้วัดปลายทาง,ผลการเรียนรู้'!Y14="","",'ตัวชี้วัดปลายทาง,ผลการเรียนรู้'!Y14)</f>
        <v/>
      </c>
      <c r="W13" s="79" t="str">
        <f>IF('ตัวชี้วัดปลายทาง,ผลการเรียนรู้'!Z14="","",'ตัวชี้วัดปลายทาง,ผลการเรียนรู้'!Z14)</f>
        <v/>
      </c>
    </row>
    <row r="14" spans="1:23" ht="21.6" customHeight="1" x14ac:dyDescent="0.35">
      <c r="A14" s="80">
        <f>IF('ตัวชี้วัดปลายทาง,ผลการเรียนรู้'!B15="","",'ตัวชี้วัดปลายทาง,ผลการเรียนรู้'!B15)</f>
        <v>12</v>
      </c>
      <c r="B14" s="82" t="str">
        <f>IF('ตัวชี้วัดปลายทาง,ผลการเรียนรู้'!E15="","",'ตัวชี้วัดปลายทาง,ผลการเรียนรู้'!E15)</f>
        <v/>
      </c>
      <c r="C14" s="82" t="str">
        <f>IF('ตัวชี้วัดปลายทาง,ผลการเรียนรู้'!F15="","",'ตัวชี้วัดปลายทาง,ผลการเรียนรู้'!F15)</f>
        <v/>
      </c>
      <c r="D14" s="82" t="str">
        <f>IF('ตัวชี้วัดปลายทาง,ผลการเรียนรู้'!G15="","",'ตัวชี้วัดปลายทาง,ผลการเรียนรู้'!G15)</f>
        <v/>
      </c>
      <c r="E14" s="82" t="str">
        <f>IF('ตัวชี้วัดปลายทาง,ผลการเรียนรู้'!H15="","",'ตัวชี้วัดปลายทาง,ผลการเรียนรู้'!H15)</f>
        <v/>
      </c>
      <c r="F14" s="82" t="str">
        <f>IF('ตัวชี้วัดปลายทาง,ผลการเรียนรู้'!I15="","",'ตัวชี้วัดปลายทาง,ผลการเรียนรู้'!I15)</f>
        <v/>
      </c>
      <c r="G14" s="82" t="str">
        <f>IF('ตัวชี้วัดปลายทาง,ผลการเรียนรู้'!J15="","",'ตัวชี้วัดปลายทาง,ผลการเรียนรู้'!J15)</f>
        <v/>
      </c>
      <c r="H14" s="82" t="str">
        <f>IF('ตัวชี้วัดปลายทาง,ผลการเรียนรู้'!K15="","",'ตัวชี้วัดปลายทาง,ผลการเรียนรู้'!K15)</f>
        <v/>
      </c>
      <c r="I14" s="82" t="str">
        <f>IF('ตัวชี้วัดปลายทาง,ผลการเรียนรู้'!L15="","",'ตัวชี้วัดปลายทาง,ผลการเรียนรู้'!L15)</f>
        <v/>
      </c>
      <c r="J14" s="82" t="str">
        <f>IF('ตัวชี้วัดปลายทาง,ผลการเรียนรู้'!M15="","",'ตัวชี้วัดปลายทาง,ผลการเรียนรู้'!M15)</f>
        <v/>
      </c>
      <c r="K14" s="82" t="str">
        <f>IF('ตัวชี้วัดปลายทาง,ผลการเรียนรู้'!N15="","",'ตัวชี้วัดปลายทาง,ผลการเรียนรู้'!N15)</f>
        <v/>
      </c>
      <c r="L14" s="82" t="str">
        <f>IF('ตัวชี้วัดปลายทาง,ผลการเรียนรู้'!O15="","",'ตัวชี้วัดปลายทาง,ผลการเรียนรู้'!O15)</f>
        <v/>
      </c>
      <c r="M14" s="82" t="str">
        <f>IF('ตัวชี้วัดปลายทาง,ผลการเรียนรู้'!P15="","",'ตัวชี้วัดปลายทาง,ผลการเรียนรู้'!P15)</f>
        <v/>
      </c>
      <c r="N14" s="82" t="str">
        <f>IF('ตัวชี้วัดปลายทาง,ผลการเรียนรู้'!Q15="","",'ตัวชี้วัดปลายทาง,ผลการเรียนรู้'!Q15)</f>
        <v/>
      </c>
      <c r="O14" s="82" t="str">
        <f>IF('ตัวชี้วัดปลายทาง,ผลการเรียนรู้'!R15="","",'ตัวชี้วัดปลายทาง,ผลการเรียนรู้'!R15)</f>
        <v/>
      </c>
      <c r="P14" s="82" t="str">
        <f>IF('ตัวชี้วัดปลายทาง,ผลการเรียนรู้'!S15="","",'ตัวชี้วัดปลายทาง,ผลการเรียนรู้'!S15)</f>
        <v/>
      </c>
      <c r="Q14" s="82" t="str">
        <f>IF('ตัวชี้วัดปลายทาง,ผลการเรียนรู้'!T15="","",'ตัวชี้วัดปลายทาง,ผลการเรียนรู้'!T15)</f>
        <v/>
      </c>
      <c r="R14" s="82" t="str">
        <f>IF('ตัวชี้วัดปลายทาง,ผลการเรียนรู้'!U15="","",'ตัวชี้วัดปลายทาง,ผลการเรียนรู้'!U15)</f>
        <v/>
      </c>
      <c r="S14" s="82" t="str">
        <f>IF('ตัวชี้วัดปลายทาง,ผลการเรียนรู้'!V15="","",'ตัวชี้วัดปลายทาง,ผลการเรียนรู้'!V15)</f>
        <v/>
      </c>
      <c r="T14" s="82" t="str">
        <f>IF('ตัวชี้วัดปลายทาง,ผลการเรียนรู้'!W15="","",'ตัวชี้วัดปลายทาง,ผลการเรียนรู้'!W15)</f>
        <v/>
      </c>
      <c r="U14" s="82" t="str">
        <f>IF('ตัวชี้วัดปลายทาง,ผลการเรียนรู้'!X15="","",'ตัวชี้วัดปลายทาง,ผลการเรียนรู้'!X15)</f>
        <v/>
      </c>
      <c r="V14" s="79" t="str">
        <f>IF('ตัวชี้วัดปลายทาง,ผลการเรียนรู้'!Y15="","",'ตัวชี้วัดปลายทาง,ผลการเรียนรู้'!Y15)</f>
        <v/>
      </c>
      <c r="W14" s="79" t="str">
        <f>IF('ตัวชี้วัดปลายทาง,ผลการเรียนรู้'!Z15="","",'ตัวชี้วัดปลายทาง,ผลการเรียนรู้'!Z15)</f>
        <v/>
      </c>
    </row>
    <row r="15" spans="1:23" ht="21.6" customHeight="1" x14ac:dyDescent="0.35">
      <c r="A15" s="80">
        <f>IF('ตัวชี้วัดปลายทาง,ผลการเรียนรู้'!B16="","",'ตัวชี้วัดปลายทาง,ผลการเรียนรู้'!B16)</f>
        <v>13</v>
      </c>
      <c r="B15" s="82" t="str">
        <f>IF('ตัวชี้วัดปลายทาง,ผลการเรียนรู้'!E16="","",'ตัวชี้วัดปลายทาง,ผลการเรียนรู้'!E16)</f>
        <v/>
      </c>
      <c r="C15" s="82" t="str">
        <f>IF('ตัวชี้วัดปลายทาง,ผลการเรียนรู้'!F16="","",'ตัวชี้วัดปลายทาง,ผลการเรียนรู้'!F16)</f>
        <v/>
      </c>
      <c r="D15" s="82" t="str">
        <f>IF('ตัวชี้วัดปลายทาง,ผลการเรียนรู้'!G16="","",'ตัวชี้วัดปลายทาง,ผลการเรียนรู้'!G16)</f>
        <v/>
      </c>
      <c r="E15" s="82" t="str">
        <f>IF('ตัวชี้วัดปลายทาง,ผลการเรียนรู้'!H16="","",'ตัวชี้วัดปลายทาง,ผลการเรียนรู้'!H16)</f>
        <v/>
      </c>
      <c r="F15" s="82" t="str">
        <f>IF('ตัวชี้วัดปลายทาง,ผลการเรียนรู้'!I16="","",'ตัวชี้วัดปลายทาง,ผลการเรียนรู้'!I16)</f>
        <v/>
      </c>
      <c r="G15" s="82" t="str">
        <f>IF('ตัวชี้วัดปลายทาง,ผลการเรียนรู้'!J16="","",'ตัวชี้วัดปลายทาง,ผลการเรียนรู้'!J16)</f>
        <v/>
      </c>
      <c r="H15" s="82" t="str">
        <f>IF('ตัวชี้วัดปลายทาง,ผลการเรียนรู้'!K16="","",'ตัวชี้วัดปลายทาง,ผลการเรียนรู้'!K16)</f>
        <v/>
      </c>
      <c r="I15" s="82" t="str">
        <f>IF('ตัวชี้วัดปลายทาง,ผลการเรียนรู้'!L16="","",'ตัวชี้วัดปลายทาง,ผลการเรียนรู้'!L16)</f>
        <v/>
      </c>
      <c r="J15" s="82" t="str">
        <f>IF('ตัวชี้วัดปลายทาง,ผลการเรียนรู้'!M16="","",'ตัวชี้วัดปลายทาง,ผลการเรียนรู้'!M16)</f>
        <v/>
      </c>
      <c r="K15" s="82" t="str">
        <f>IF('ตัวชี้วัดปลายทาง,ผลการเรียนรู้'!N16="","",'ตัวชี้วัดปลายทาง,ผลการเรียนรู้'!N16)</f>
        <v/>
      </c>
      <c r="L15" s="82" t="str">
        <f>IF('ตัวชี้วัดปลายทาง,ผลการเรียนรู้'!O16="","",'ตัวชี้วัดปลายทาง,ผลการเรียนรู้'!O16)</f>
        <v/>
      </c>
      <c r="M15" s="82" t="str">
        <f>IF('ตัวชี้วัดปลายทาง,ผลการเรียนรู้'!P16="","",'ตัวชี้วัดปลายทาง,ผลการเรียนรู้'!P16)</f>
        <v/>
      </c>
      <c r="N15" s="82" t="str">
        <f>IF('ตัวชี้วัดปลายทาง,ผลการเรียนรู้'!Q16="","",'ตัวชี้วัดปลายทาง,ผลการเรียนรู้'!Q16)</f>
        <v/>
      </c>
      <c r="O15" s="82" t="str">
        <f>IF('ตัวชี้วัดปลายทาง,ผลการเรียนรู้'!R16="","",'ตัวชี้วัดปลายทาง,ผลการเรียนรู้'!R16)</f>
        <v/>
      </c>
      <c r="P15" s="82" t="str">
        <f>IF('ตัวชี้วัดปลายทาง,ผลการเรียนรู้'!S16="","",'ตัวชี้วัดปลายทาง,ผลการเรียนรู้'!S16)</f>
        <v/>
      </c>
      <c r="Q15" s="82" t="str">
        <f>IF('ตัวชี้วัดปลายทาง,ผลการเรียนรู้'!T16="","",'ตัวชี้วัดปลายทาง,ผลการเรียนรู้'!T16)</f>
        <v/>
      </c>
      <c r="R15" s="82" t="str">
        <f>IF('ตัวชี้วัดปลายทาง,ผลการเรียนรู้'!U16="","",'ตัวชี้วัดปลายทาง,ผลการเรียนรู้'!U16)</f>
        <v/>
      </c>
      <c r="S15" s="82" t="str">
        <f>IF('ตัวชี้วัดปลายทาง,ผลการเรียนรู้'!V16="","",'ตัวชี้วัดปลายทาง,ผลการเรียนรู้'!V16)</f>
        <v/>
      </c>
      <c r="T15" s="82" t="str">
        <f>IF('ตัวชี้วัดปลายทาง,ผลการเรียนรู้'!W16="","",'ตัวชี้วัดปลายทาง,ผลการเรียนรู้'!W16)</f>
        <v/>
      </c>
      <c r="U15" s="82" t="str">
        <f>IF('ตัวชี้วัดปลายทาง,ผลการเรียนรู้'!X16="","",'ตัวชี้วัดปลายทาง,ผลการเรียนรู้'!X16)</f>
        <v/>
      </c>
      <c r="V15" s="79" t="str">
        <f>IF('ตัวชี้วัดปลายทาง,ผลการเรียนรู้'!Y16="","",'ตัวชี้วัดปลายทาง,ผลการเรียนรู้'!Y16)</f>
        <v/>
      </c>
      <c r="W15" s="79" t="str">
        <f>IF('ตัวชี้วัดปลายทาง,ผลการเรียนรู้'!Z16="","",'ตัวชี้วัดปลายทาง,ผลการเรียนรู้'!Z16)</f>
        <v/>
      </c>
    </row>
    <row r="16" spans="1:23" ht="21.6" customHeight="1" x14ac:dyDescent="0.35">
      <c r="A16" s="80">
        <f>IF('ตัวชี้วัดปลายทาง,ผลการเรียนรู้'!B17="","",'ตัวชี้วัดปลายทาง,ผลการเรียนรู้'!B17)</f>
        <v>14</v>
      </c>
      <c r="B16" s="82" t="str">
        <f>IF('ตัวชี้วัดปลายทาง,ผลการเรียนรู้'!E17="","",'ตัวชี้วัดปลายทาง,ผลการเรียนรู้'!E17)</f>
        <v/>
      </c>
      <c r="C16" s="82" t="str">
        <f>IF('ตัวชี้วัดปลายทาง,ผลการเรียนรู้'!F17="","",'ตัวชี้วัดปลายทาง,ผลการเรียนรู้'!F17)</f>
        <v/>
      </c>
      <c r="D16" s="82" t="str">
        <f>IF('ตัวชี้วัดปลายทาง,ผลการเรียนรู้'!G17="","",'ตัวชี้วัดปลายทาง,ผลการเรียนรู้'!G17)</f>
        <v/>
      </c>
      <c r="E16" s="82" t="str">
        <f>IF('ตัวชี้วัดปลายทาง,ผลการเรียนรู้'!H17="","",'ตัวชี้วัดปลายทาง,ผลการเรียนรู้'!H17)</f>
        <v/>
      </c>
      <c r="F16" s="82" t="str">
        <f>IF('ตัวชี้วัดปลายทาง,ผลการเรียนรู้'!I17="","",'ตัวชี้วัดปลายทาง,ผลการเรียนรู้'!I17)</f>
        <v/>
      </c>
      <c r="G16" s="82" t="str">
        <f>IF('ตัวชี้วัดปลายทาง,ผลการเรียนรู้'!J17="","",'ตัวชี้วัดปลายทาง,ผลการเรียนรู้'!J17)</f>
        <v/>
      </c>
      <c r="H16" s="82" t="str">
        <f>IF('ตัวชี้วัดปลายทาง,ผลการเรียนรู้'!K17="","",'ตัวชี้วัดปลายทาง,ผลการเรียนรู้'!K17)</f>
        <v/>
      </c>
      <c r="I16" s="82" t="str">
        <f>IF('ตัวชี้วัดปลายทาง,ผลการเรียนรู้'!L17="","",'ตัวชี้วัดปลายทาง,ผลการเรียนรู้'!L17)</f>
        <v/>
      </c>
      <c r="J16" s="82" t="str">
        <f>IF('ตัวชี้วัดปลายทาง,ผลการเรียนรู้'!M17="","",'ตัวชี้วัดปลายทาง,ผลการเรียนรู้'!M17)</f>
        <v/>
      </c>
      <c r="K16" s="82" t="str">
        <f>IF('ตัวชี้วัดปลายทาง,ผลการเรียนรู้'!N17="","",'ตัวชี้วัดปลายทาง,ผลการเรียนรู้'!N17)</f>
        <v/>
      </c>
      <c r="L16" s="82" t="str">
        <f>IF('ตัวชี้วัดปลายทาง,ผลการเรียนรู้'!O17="","",'ตัวชี้วัดปลายทาง,ผลการเรียนรู้'!O17)</f>
        <v/>
      </c>
      <c r="M16" s="82" t="str">
        <f>IF('ตัวชี้วัดปลายทาง,ผลการเรียนรู้'!P17="","",'ตัวชี้วัดปลายทาง,ผลการเรียนรู้'!P17)</f>
        <v/>
      </c>
      <c r="N16" s="82" t="str">
        <f>IF('ตัวชี้วัดปลายทาง,ผลการเรียนรู้'!Q17="","",'ตัวชี้วัดปลายทาง,ผลการเรียนรู้'!Q17)</f>
        <v/>
      </c>
      <c r="O16" s="82" t="str">
        <f>IF('ตัวชี้วัดปลายทาง,ผลการเรียนรู้'!R17="","",'ตัวชี้วัดปลายทาง,ผลการเรียนรู้'!R17)</f>
        <v/>
      </c>
      <c r="P16" s="82" t="str">
        <f>IF('ตัวชี้วัดปลายทาง,ผลการเรียนรู้'!S17="","",'ตัวชี้วัดปลายทาง,ผลการเรียนรู้'!S17)</f>
        <v/>
      </c>
      <c r="Q16" s="82" t="str">
        <f>IF('ตัวชี้วัดปลายทาง,ผลการเรียนรู้'!T17="","",'ตัวชี้วัดปลายทาง,ผลการเรียนรู้'!T17)</f>
        <v/>
      </c>
      <c r="R16" s="82" t="str">
        <f>IF('ตัวชี้วัดปลายทาง,ผลการเรียนรู้'!U17="","",'ตัวชี้วัดปลายทาง,ผลการเรียนรู้'!U17)</f>
        <v/>
      </c>
      <c r="S16" s="82" t="str">
        <f>IF('ตัวชี้วัดปลายทาง,ผลการเรียนรู้'!V17="","",'ตัวชี้วัดปลายทาง,ผลการเรียนรู้'!V17)</f>
        <v/>
      </c>
      <c r="T16" s="82" t="str">
        <f>IF('ตัวชี้วัดปลายทาง,ผลการเรียนรู้'!W17="","",'ตัวชี้วัดปลายทาง,ผลการเรียนรู้'!W17)</f>
        <v/>
      </c>
      <c r="U16" s="82" t="str">
        <f>IF('ตัวชี้วัดปลายทาง,ผลการเรียนรู้'!X17="","",'ตัวชี้วัดปลายทาง,ผลการเรียนรู้'!X17)</f>
        <v/>
      </c>
      <c r="V16" s="79" t="str">
        <f>IF('ตัวชี้วัดปลายทาง,ผลการเรียนรู้'!Y17="","",'ตัวชี้วัดปลายทาง,ผลการเรียนรู้'!Y17)</f>
        <v/>
      </c>
      <c r="W16" s="79" t="str">
        <f>IF('ตัวชี้วัดปลายทาง,ผลการเรียนรู้'!Z17="","",'ตัวชี้วัดปลายทาง,ผลการเรียนรู้'!Z17)</f>
        <v/>
      </c>
    </row>
    <row r="17" spans="1:23" ht="21.6" customHeight="1" x14ac:dyDescent="0.35">
      <c r="A17" s="80">
        <f>IF('ตัวชี้วัดปลายทาง,ผลการเรียนรู้'!B18="","",'ตัวชี้วัดปลายทาง,ผลการเรียนรู้'!B18)</f>
        <v>15</v>
      </c>
      <c r="B17" s="82" t="str">
        <f>IF('ตัวชี้วัดปลายทาง,ผลการเรียนรู้'!E18="","",'ตัวชี้วัดปลายทาง,ผลการเรียนรู้'!E18)</f>
        <v/>
      </c>
      <c r="C17" s="82" t="str">
        <f>IF('ตัวชี้วัดปลายทาง,ผลการเรียนรู้'!F18="","",'ตัวชี้วัดปลายทาง,ผลการเรียนรู้'!F18)</f>
        <v/>
      </c>
      <c r="D17" s="82" t="str">
        <f>IF('ตัวชี้วัดปลายทาง,ผลการเรียนรู้'!G18="","",'ตัวชี้วัดปลายทาง,ผลการเรียนรู้'!G18)</f>
        <v/>
      </c>
      <c r="E17" s="82" t="str">
        <f>IF('ตัวชี้วัดปลายทาง,ผลการเรียนรู้'!H18="","",'ตัวชี้วัดปลายทาง,ผลการเรียนรู้'!H18)</f>
        <v/>
      </c>
      <c r="F17" s="82" t="str">
        <f>IF('ตัวชี้วัดปลายทาง,ผลการเรียนรู้'!I18="","",'ตัวชี้วัดปลายทาง,ผลการเรียนรู้'!I18)</f>
        <v/>
      </c>
      <c r="G17" s="82" t="str">
        <f>IF('ตัวชี้วัดปลายทาง,ผลการเรียนรู้'!J18="","",'ตัวชี้วัดปลายทาง,ผลการเรียนรู้'!J18)</f>
        <v/>
      </c>
      <c r="H17" s="82" t="str">
        <f>IF('ตัวชี้วัดปลายทาง,ผลการเรียนรู้'!K18="","",'ตัวชี้วัดปลายทาง,ผลการเรียนรู้'!K18)</f>
        <v/>
      </c>
      <c r="I17" s="82" t="str">
        <f>IF('ตัวชี้วัดปลายทาง,ผลการเรียนรู้'!L18="","",'ตัวชี้วัดปลายทาง,ผลการเรียนรู้'!L18)</f>
        <v/>
      </c>
      <c r="J17" s="82" t="str">
        <f>IF('ตัวชี้วัดปลายทาง,ผลการเรียนรู้'!M18="","",'ตัวชี้วัดปลายทาง,ผลการเรียนรู้'!M18)</f>
        <v/>
      </c>
      <c r="K17" s="82" t="str">
        <f>IF('ตัวชี้วัดปลายทาง,ผลการเรียนรู้'!N18="","",'ตัวชี้วัดปลายทาง,ผลการเรียนรู้'!N18)</f>
        <v/>
      </c>
      <c r="L17" s="82" t="str">
        <f>IF('ตัวชี้วัดปลายทาง,ผลการเรียนรู้'!O18="","",'ตัวชี้วัดปลายทาง,ผลการเรียนรู้'!O18)</f>
        <v/>
      </c>
      <c r="M17" s="82" t="str">
        <f>IF('ตัวชี้วัดปลายทาง,ผลการเรียนรู้'!P18="","",'ตัวชี้วัดปลายทาง,ผลการเรียนรู้'!P18)</f>
        <v/>
      </c>
      <c r="N17" s="82" t="str">
        <f>IF('ตัวชี้วัดปลายทาง,ผลการเรียนรู้'!Q18="","",'ตัวชี้วัดปลายทาง,ผลการเรียนรู้'!Q18)</f>
        <v/>
      </c>
      <c r="O17" s="82" t="str">
        <f>IF('ตัวชี้วัดปลายทาง,ผลการเรียนรู้'!R18="","",'ตัวชี้วัดปลายทาง,ผลการเรียนรู้'!R18)</f>
        <v/>
      </c>
      <c r="P17" s="82" t="str">
        <f>IF('ตัวชี้วัดปลายทาง,ผลการเรียนรู้'!S18="","",'ตัวชี้วัดปลายทาง,ผลการเรียนรู้'!S18)</f>
        <v/>
      </c>
      <c r="Q17" s="82" t="str">
        <f>IF('ตัวชี้วัดปลายทาง,ผลการเรียนรู้'!T18="","",'ตัวชี้วัดปลายทาง,ผลการเรียนรู้'!T18)</f>
        <v/>
      </c>
      <c r="R17" s="82" t="str">
        <f>IF('ตัวชี้วัดปลายทาง,ผลการเรียนรู้'!U18="","",'ตัวชี้วัดปลายทาง,ผลการเรียนรู้'!U18)</f>
        <v/>
      </c>
      <c r="S17" s="82" t="str">
        <f>IF('ตัวชี้วัดปลายทาง,ผลการเรียนรู้'!V18="","",'ตัวชี้วัดปลายทาง,ผลการเรียนรู้'!V18)</f>
        <v/>
      </c>
      <c r="T17" s="82" t="str">
        <f>IF('ตัวชี้วัดปลายทาง,ผลการเรียนรู้'!W18="","",'ตัวชี้วัดปลายทาง,ผลการเรียนรู้'!W18)</f>
        <v/>
      </c>
      <c r="U17" s="82" t="str">
        <f>IF('ตัวชี้วัดปลายทาง,ผลการเรียนรู้'!X18="","",'ตัวชี้วัดปลายทาง,ผลการเรียนรู้'!X18)</f>
        <v/>
      </c>
      <c r="V17" s="79" t="str">
        <f>IF('ตัวชี้วัดปลายทาง,ผลการเรียนรู้'!Y18="","",'ตัวชี้วัดปลายทาง,ผลการเรียนรู้'!Y18)</f>
        <v/>
      </c>
      <c r="W17" s="79" t="str">
        <f>IF('ตัวชี้วัดปลายทาง,ผลการเรียนรู้'!Z18="","",'ตัวชี้วัดปลายทาง,ผลการเรียนรู้'!Z18)</f>
        <v/>
      </c>
    </row>
    <row r="18" spans="1:23" ht="21.6" customHeight="1" x14ac:dyDescent="0.35">
      <c r="A18" s="80">
        <f>IF('ตัวชี้วัดปลายทาง,ผลการเรียนรู้'!B19="","",'ตัวชี้วัดปลายทาง,ผลการเรียนรู้'!B19)</f>
        <v>16</v>
      </c>
      <c r="B18" s="82" t="str">
        <f>IF('ตัวชี้วัดปลายทาง,ผลการเรียนรู้'!E19="","",'ตัวชี้วัดปลายทาง,ผลการเรียนรู้'!E19)</f>
        <v/>
      </c>
      <c r="C18" s="82" t="str">
        <f>IF('ตัวชี้วัดปลายทาง,ผลการเรียนรู้'!F19="","",'ตัวชี้วัดปลายทาง,ผลการเรียนรู้'!F19)</f>
        <v/>
      </c>
      <c r="D18" s="82" t="str">
        <f>IF('ตัวชี้วัดปลายทาง,ผลการเรียนรู้'!G19="","",'ตัวชี้วัดปลายทาง,ผลการเรียนรู้'!G19)</f>
        <v/>
      </c>
      <c r="E18" s="82" t="str">
        <f>IF('ตัวชี้วัดปลายทาง,ผลการเรียนรู้'!H19="","",'ตัวชี้วัดปลายทาง,ผลการเรียนรู้'!H19)</f>
        <v/>
      </c>
      <c r="F18" s="82" t="str">
        <f>IF('ตัวชี้วัดปลายทาง,ผลการเรียนรู้'!I19="","",'ตัวชี้วัดปลายทาง,ผลการเรียนรู้'!I19)</f>
        <v/>
      </c>
      <c r="G18" s="82" t="str">
        <f>IF('ตัวชี้วัดปลายทาง,ผลการเรียนรู้'!J19="","",'ตัวชี้วัดปลายทาง,ผลการเรียนรู้'!J19)</f>
        <v/>
      </c>
      <c r="H18" s="82" t="str">
        <f>IF('ตัวชี้วัดปลายทาง,ผลการเรียนรู้'!K19="","",'ตัวชี้วัดปลายทาง,ผลการเรียนรู้'!K19)</f>
        <v/>
      </c>
      <c r="I18" s="82" t="str">
        <f>IF('ตัวชี้วัดปลายทาง,ผลการเรียนรู้'!L19="","",'ตัวชี้วัดปลายทาง,ผลการเรียนรู้'!L19)</f>
        <v/>
      </c>
      <c r="J18" s="82" t="str">
        <f>IF('ตัวชี้วัดปลายทาง,ผลการเรียนรู้'!M19="","",'ตัวชี้วัดปลายทาง,ผลการเรียนรู้'!M19)</f>
        <v/>
      </c>
      <c r="K18" s="82" t="str">
        <f>IF('ตัวชี้วัดปลายทาง,ผลการเรียนรู้'!N19="","",'ตัวชี้วัดปลายทาง,ผลการเรียนรู้'!N19)</f>
        <v/>
      </c>
      <c r="L18" s="82" t="str">
        <f>IF('ตัวชี้วัดปลายทาง,ผลการเรียนรู้'!O19="","",'ตัวชี้วัดปลายทาง,ผลการเรียนรู้'!O19)</f>
        <v/>
      </c>
      <c r="M18" s="82" t="str">
        <f>IF('ตัวชี้วัดปลายทาง,ผลการเรียนรู้'!P19="","",'ตัวชี้วัดปลายทาง,ผลการเรียนรู้'!P19)</f>
        <v/>
      </c>
      <c r="N18" s="82" t="str">
        <f>IF('ตัวชี้วัดปลายทาง,ผลการเรียนรู้'!Q19="","",'ตัวชี้วัดปลายทาง,ผลการเรียนรู้'!Q19)</f>
        <v/>
      </c>
      <c r="O18" s="82" t="str">
        <f>IF('ตัวชี้วัดปลายทาง,ผลการเรียนรู้'!R19="","",'ตัวชี้วัดปลายทาง,ผลการเรียนรู้'!R19)</f>
        <v/>
      </c>
      <c r="P18" s="82" t="str">
        <f>IF('ตัวชี้วัดปลายทาง,ผลการเรียนรู้'!S19="","",'ตัวชี้วัดปลายทาง,ผลการเรียนรู้'!S19)</f>
        <v/>
      </c>
      <c r="Q18" s="82" t="str">
        <f>IF('ตัวชี้วัดปลายทาง,ผลการเรียนรู้'!T19="","",'ตัวชี้วัดปลายทาง,ผลการเรียนรู้'!T19)</f>
        <v/>
      </c>
      <c r="R18" s="82" t="str">
        <f>IF('ตัวชี้วัดปลายทาง,ผลการเรียนรู้'!U19="","",'ตัวชี้วัดปลายทาง,ผลการเรียนรู้'!U19)</f>
        <v/>
      </c>
      <c r="S18" s="82" t="str">
        <f>IF('ตัวชี้วัดปลายทาง,ผลการเรียนรู้'!V19="","",'ตัวชี้วัดปลายทาง,ผลการเรียนรู้'!V19)</f>
        <v/>
      </c>
      <c r="T18" s="82" t="str">
        <f>IF('ตัวชี้วัดปลายทาง,ผลการเรียนรู้'!W19="","",'ตัวชี้วัดปลายทาง,ผลการเรียนรู้'!W19)</f>
        <v/>
      </c>
      <c r="U18" s="82" t="str">
        <f>IF('ตัวชี้วัดปลายทาง,ผลการเรียนรู้'!X19="","",'ตัวชี้วัดปลายทาง,ผลการเรียนรู้'!X19)</f>
        <v/>
      </c>
      <c r="V18" s="79" t="str">
        <f>IF('ตัวชี้วัดปลายทาง,ผลการเรียนรู้'!Y19="","",'ตัวชี้วัดปลายทาง,ผลการเรียนรู้'!Y19)</f>
        <v/>
      </c>
      <c r="W18" s="79" t="str">
        <f>IF('ตัวชี้วัดปลายทาง,ผลการเรียนรู้'!Z19="","",'ตัวชี้วัดปลายทาง,ผลการเรียนรู้'!Z19)</f>
        <v/>
      </c>
    </row>
    <row r="19" spans="1:23" ht="21.6" customHeight="1" x14ac:dyDescent="0.35">
      <c r="A19" s="80">
        <f>IF('ตัวชี้วัดปลายทาง,ผลการเรียนรู้'!B20="","",'ตัวชี้วัดปลายทาง,ผลการเรียนรู้'!B20)</f>
        <v>17</v>
      </c>
      <c r="B19" s="82" t="str">
        <f>IF('ตัวชี้วัดปลายทาง,ผลการเรียนรู้'!E20="","",'ตัวชี้วัดปลายทาง,ผลการเรียนรู้'!E20)</f>
        <v/>
      </c>
      <c r="C19" s="82" t="str">
        <f>IF('ตัวชี้วัดปลายทาง,ผลการเรียนรู้'!F20="","",'ตัวชี้วัดปลายทาง,ผลการเรียนรู้'!F20)</f>
        <v/>
      </c>
      <c r="D19" s="82" t="str">
        <f>IF('ตัวชี้วัดปลายทาง,ผลการเรียนรู้'!G20="","",'ตัวชี้วัดปลายทาง,ผลการเรียนรู้'!G20)</f>
        <v/>
      </c>
      <c r="E19" s="82" t="str">
        <f>IF('ตัวชี้วัดปลายทาง,ผลการเรียนรู้'!H20="","",'ตัวชี้วัดปลายทาง,ผลการเรียนรู้'!H20)</f>
        <v/>
      </c>
      <c r="F19" s="82" t="str">
        <f>IF('ตัวชี้วัดปลายทาง,ผลการเรียนรู้'!I20="","",'ตัวชี้วัดปลายทาง,ผลการเรียนรู้'!I20)</f>
        <v/>
      </c>
      <c r="G19" s="82" t="str">
        <f>IF('ตัวชี้วัดปลายทาง,ผลการเรียนรู้'!J20="","",'ตัวชี้วัดปลายทาง,ผลการเรียนรู้'!J20)</f>
        <v/>
      </c>
      <c r="H19" s="82" t="str">
        <f>IF('ตัวชี้วัดปลายทาง,ผลการเรียนรู้'!K20="","",'ตัวชี้วัดปลายทาง,ผลการเรียนรู้'!K20)</f>
        <v/>
      </c>
      <c r="I19" s="82" t="str">
        <f>IF('ตัวชี้วัดปลายทาง,ผลการเรียนรู้'!L20="","",'ตัวชี้วัดปลายทาง,ผลการเรียนรู้'!L20)</f>
        <v/>
      </c>
      <c r="J19" s="82" t="str">
        <f>IF('ตัวชี้วัดปลายทาง,ผลการเรียนรู้'!M20="","",'ตัวชี้วัดปลายทาง,ผลการเรียนรู้'!M20)</f>
        <v/>
      </c>
      <c r="K19" s="82" t="str">
        <f>IF('ตัวชี้วัดปลายทาง,ผลการเรียนรู้'!N20="","",'ตัวชี้วัดปลายทาง,ผลการเรียนรู้'!N20)</f>
        <v/>
      </c>
      <c r="L19" s="82" t="str">
        <f>IF('ตัวชี้วัดปลายทาง,ผลการเรียนรู้'!O20="","",'ตัวชี้วัดปลายทาง,ผลการเรียนรู้'!O20)</f>
        <v/>
      </c>
      <c r="M19" s="82" t="str">
        <f>IF('ตัวชี้วัดปลายทาง,ผลการเรียนรู้'!P20="","",'ตัวชี้วัดปลายทาง,ผลการเรียนรู้'!P20)</f>
        <v/>
      </c>
      <c r="N19" s="82" t="str">
        <f>IF('ตัวชี้วัดปลายทาง,ผลการเรียนรู้'!Q20="","",'ตัวชี้วัดปลายทาง,ผลการเรียนรู้'!Q20)</f>
        <v/>
      </c>
      <c r="O19" s="82" t="str">
        <f>IF('ตัวชี้วัดปลายทาง,ผลการเรียนรู้'!R20="","",'ตัวชี้วัดปลายทาง,ผลการเรียนรู้'!R20)</f>
        <v/>
      </c>
      <c r="P19" s="82" t="str">
        <f>IF('ตัวชี้วัดปลายทาง,ผลการเรียนรู้'!S20="","",'ตัวชี้วัดปลายทาง,ผลการเรียนรู้'!S20)</f>
        <v/>
      </c>
      <c r="Q19" s="82" t="str">
        <f>IF('ตัวชี้วัดปลายทาง,ผลการเรียนรู้'!T20="","",'ตัวชี้วัดปลายทาง,ผลการเรียนรู้'!T20)</f>
        <v/>
      </c>
      <c r="R19" s="82" t="str">
        <f>IF('ตัวชี้วัดปลายทาง,ผลการเรียนรู้'!U20="","",'ตัวชี้วัดปลายทาง,ผลการเรียนรู้'!U20)</f>
        <v/>
      </c>
      <c r="S19" s="82" t="str">
        <f>IF('ตัวชี้วัดปลายทาง,ผลการเรียนรู้'!V20="","",'ตัวชี้วัดปลายทาง,ผลการเรียนรู้'!V20)</f>
        <v/>
      </c>
      <c r="T19" s="82" t="str">
        <f>IF('ตัวชี้วัดปลายทาง,ผลการเรียนรู้'!W20="","",'ตัวชี้วัดปลายทาง,ผลการเรียนรู้'!W20)</f>
        <v/>
      </c>
      <c r="U19" s="82" t="str">
        <f>IF('ตัวชี้วัดปลายทาง,ผลการเรียนรู้'!X20="","",'ตัวชี้วัดปลายทาง,ผลการเรียนรู้'!X20)</f>
        <v/>
      </c>
      <c r="V19" s="79" t="str">
        <f>IF('ตัวชี้วัดปลายทาง,ผลการเรียนรู้'!Y20="","",'ตัวชี้วัดปลายทาง,ผลการเรียนรู้'!Y20)</f>
        <v/>
      </c>
      <c r="W19" s="79" t="str">
        <f>IF('ตัวชี้วัดปลายทาง,ผลการเรียนรู้'!Z20="","",'ตัวชี้วัดปลายทาง,ผลการเรียนรู้'!Z20)</f>
        <v/>
      </c>
    </row>
    <row r="20" spans="1:23" ht="21.6" customHeight="1" x14ac:dyDescent="0.35">
      <c r="A20" s="80">
        <f>IF('ตัวชี้วัดปลายทาง,ผลการเรียนรู้'!B21="","",'ตัวชี้วัดปลายทาง,ผลการเรียนรู้'!B21)</f>
        <v>18</v>
      </c>
      <c r="B20" s="82" t="str">
        <f>IF('ตัวชี้วัดปลายทาง,ผลการเรียนรู้'!E21="","",'ตัวชี้วัดปลายทาง,ผลการเรียนรู้'!E21)</f>
        <v/>
      </c>
      <c r="C20" s="82" t="str">
        <f>IF('ตัวชี้วัดปลายทาง,ผลการเรียนรู้'!F21="","",'ตัวชี้วัดปลายทาง,ผลการเรียนรู้'!F21)</f>
        <v/>
      </c>
      <c r="D20" s="82" t="str">
        <f>IF('ตัวชี้วัดปลายทาง,ผลการเรียนรู้'!G21="","",'ตัวชี้วัดปลายทาง,ผลการเรียนรู้'!G21)</f>
        <v/>
      </c>
      <c r="E20" s="82" t="str">
        <f>IF('ตัวชี้วัดปลายทาง,ผลการเรียนรู้'!H21="","",'ตัวชี้วัดปลายทาง,ผลการเรียนรู้'!H21)</f>
        <v/>
      </c>
      <c r="F20" s="82" t="str">
        <f>IF('ตัวชี้วัดปลายทาง,ผลการเรียนรู้'!I21="","",'ตัวชี้วัดปลายทาง,ผลการเรียนรู้'!I21)</f>
        <v/>
      </c>
      <c r="G20" s="82" t="str">
        <f>IF('ตัวชี้วัดปลายทาง,ผลการเรียนรู้'!J21="","",'ตัวชี้วัดปลายทาง,ผลการเรียนรู้'!J21)</f>
        <v/>
      </c>
      <c r="H20" s="82" t="str">
        <f>IF('ตัวชี้วัดปลายทาง,ผลการเรียนรู้'!K21="","",'ตัวชี้วัดปลายทาง,ผลการเรียนรู้'!K21)</f>
        <v/>
      </c>
      <c r="I20" s="82" t="str">
        <f>IF('ตัวชี้วัดปลายทาง,ผลการเรียนรู้'!L21="","",'ตัวชี้วัดปลายทาง,ผลการเรียนรู้'!L21)</f>
        <v/>
      </c>
      <c r="J20" s="82" t="str">
        <f>IF('ตัวชี้วัดปลายทาง,ผลการเรียนรู้'!M21="","",'ตัวชี้วัดปลายทาง,ผลการเรียนรู้'!M21)</f>
        <v/>
      </c>
      <c r="K20" s="82" t="str">
        <f>IF('ตัวชี้วัดปลายทาง,ผลการเรียนรู้'!N21="","",'ตัวชี้วัดปลายทาง,ผลการเรียนรู้'!N21)</f>
        <v/>
      </c>
      <c r="L20" s="82" t="str">
        <f>IF('ตัวชี้วัดปลายทาง,ผลการเรียนรู้'!O21="","",'ตัวชี้วัดปลายทาง,ผลการเรียนรู้'!O21)</f>
        <v/>
      </c>
      <c r="M20" s="82" t="str">
        <f>IF('ตัวชี้วัดปลายทาง,ผลการเรียนรู้'!P21="","",'ตัวชี้วัดปลายทาง,ผลการเรียนรู้'!P21)</f>
        <v/>
      </c>
      <c r="N20" s="82" t="str">
        <f>IF('ตัวชี้วัดปลายทาง,ผลการเรียนรู้'!Q21="","",'ตัวชี้วัดปลายทาง,ผลการเรียนรู้'!Q21)</f>
        <v/>
      </c>
      <c r="O20" s="82" t="str">
        <f>IF('ตัวชี้วัดปลายทาง,ผลการเรียนรู้'!R21="","",'ตัวชี้วัดปลายทาง,ผลการเรียนรู้'!R21)</f>
        <v/>
      </c>
      <c r="P20" s="82" t="str">
        <f>IF('ตัวชี้วัดปลายทาง,ผลการเรียนรู้'!S21="","",'ตัวชี้วัดปลายทาง,ผลการเรียนรู้'!S21)</f>
        <v/>
      </c>
      <c r="Q20" s="82" t="str">
        <f>IF('ตัวชี้วัดปลายทาง,ผลการเรียนรู้'!T21="","",'ตัวชี้วัดปลายทาง,ผลการเรียนรู้'!T21)</f>
        <v/>
      </c>
      <c r="R20" s="82" t="str">
        <f>IF('ตัวชี้วัดปลายทาง,ผลการเรียนรู้'!U21="","",'ตัวชี้วัดปลายทาง,ผลการเรียนรู้'!U21)</f>
        <v/>
      </c>
      <c r="S20" s="82" t="str">
        <f>IF('ตัวชี้วัดปลายทาง,ผลการเรียนรู้'!V21="","",'ตัวชี้วัดปลายทาง,ผลการเรียนรู้'!V21)</f>
        <v/>
      </c>
      <c r="T20" s="82" t="str">
        <f>IF('ตัวชี้วัดปลายทาง,ผลการเรียนรู้'!W21="","",'ตัวชี้วัดปลายทาง,ผลการเรียนรู้'!W21)</f>
        <v/>
      </c>
      <c r="U20" s="82" t="str">
        <f>IF('ตัวชี้วัดปลายทาง,ผลการเรียนรู้'!X21="","",'ตัวชี้วัดปลายทาง,ผลการเรียนรู้'!X21)</f>
        <v/>
      </c>
      <c r="V20" s="79" t="str">
        <f>IF('ตัวชี้วัดปลายทาง,ผลการเรียนรู้'!Y21="","",'ตัวชี้วัดปลายทาง,ผลการเรียนรู้'!Y21)</f>
        <v/>
      </c>
      <c r="W20" s="79" t="str">
        <f>IF('ตัวชี้วัดปลายทาง,ผลการเรียนรู้'!Z21="","",'ตัวชี้วัดปลายทาง,ผลการเรียนรู้'!Z21)</f>
        <v/>
      </c>
    </row>
    <row r="21" spans="1:23" ht="21.6" customHeight="1" x14ac:dyDescent="0.35">
      <c r="A21" s="80">
        <f>IF('ตัวชี้วัดปลายทาง,ผลการเรียนรู้'!B22="","",'ตัวชี้วัดปลายทาง,ผลการเรียนรู้'!B22)</f>
        <v>19</v>
      </c>
      <c r="B21" s="82" t="str">
        <f>IF('ตัวชี้วัดปลายทาง,ผลการเรียนรู้'!E22="","",'ตัวชี้วัดปลายทาง,ผลการเรียนรู้'!E22)</f>
        <v/>
      </c>
      <c r="C21" s="82" t="str">
        <f>IF('ตัวชี้วัดปลายทาง,ผลการเรียนรู้'!F22="","",'ตัวชี้วัดปลายทาง,ผลการเรียนรู้'!F22)</f>
        <v/>
      </c>
      <c r="D21" s="82" t="str">
        <f>IF('ตัวชี้วัดปลายทาง,ผลการเรียนรู้'!G22="","",'ตัวชี้วัดปลายทาง,ผลการเรียนรู้'!G22)</f>
        <v/>
      </c>
      <c r="E21" s="82" t="str">
        <f>IF('ตัวชี้วัดปลายทาง,ผลการเรียนรู้'!H22="","",'ตัวชี้วัดปลายทาง,ผลการเรียนรู้'!H22)</f>
        <v/>
      </c>
      <c r="F21" s="82" t="str">
        <f>IF('ตัวชี้วัดปลายทาง,ผลการเรียนรู้'!I22="","",'ตัวชี้วัดปลายทาง,ผลการเรียนรู้'!I22)</f>
        <v/>
      </c>
      <c r="G21" s="82" t="str">
        <f>IF('ตัวชี้วัดปลายทาง,ผลการเรียนรู้'!J22="","",'ตัวชี้วัดปลายทาง,ผลการเรียนรู้'!J22)</f>
        <v/>
      </c>
      <c r="H21" s="82" t="str">
        <f>IF('ตัวชี้วัดปลายทาง,ผลการเรียนรู้'!K22="","",'ตัวชี้วัดปลายทาง,ผลการเรียนรู้'!K22)</f>
        <v/>
      </c>
      <c r="I21" s="82" t="str">
        <f>IF('ตัวชี้วัดปลายทาง,ผลการเรียนรู้'!L22="","",'ตัวชี้วัดปลายทาง,ผลการเรียนรู้'!L22)</f>
        <v/>
      </c>
      <c r="J21" s="82" t="str">
        <f>IF('ตัวชี้วัดปลายทาง,ผลการเรียนรู้'!M22="","",'ตัวชี้วัดปลายทาง,ผลการเรียนรู้'!M22)</f>
        <v/>
      </c>
      <c r="K21" s="82" t="str">
        <f>IF('ตัวชี้วัดปลายทาง,ผลการเรียนรู้'!N22="","",'ตัวชี้วัดปลายทาง,ผลการเรียนรู้'!N22)</f>
        <v/>
      </c>
      <c r="L21" s="82" t="str">
        <f>IF('ตัวชี้วัดปลายทาง,ผลการเรียนรู้'!O22="","",'ตัวชี้วัดปลายทาง,ผลการเรียนรู้'!O22)</f>
        <v/>
      </c>
      <c r="M21" s="82" t="str">
        <f>IF('ตัวชี้วัดปลายทาง,ผลการเรียนรู้'!P22="","",'ตัวชี้วัดปลายทาง,ผลการเรียนรู้'!P22)</f>
        <v/>
      </c>
      <c r="N21" s="82" t="str">
        <f>IF('ตัวชี้วัดปลายทาง,ผลการเรียนรู้'!Q22="","",'ตัวชี้วัดปลายทาง,ผลการเรียนรู้'!Q22)</f>
        <v/>
      </c>
      <c r="O21" s="82" t="str">
        <f>IF('ตัวชี้วัดปลายทาง,ผลการเรียนรู้'!R22="","",'ตัวชี้วัดปลายทาง,ผลการเรียนรู้'!R22)</f>
        <v/>
      </c>
      <c r="P21" s="82" t="str">
        <f>IF('ตัวชี้วัดปลายทาง,ผลการเรียนรู้'!S22="","",'ตัวชี้วัดปลายทาง,ผลการเรียนรู้'!S22)</f>
        <v/>
      </c>
      <c r="Q21" s="82" t="str">
        <f>IF('ตัวชี้วัดปลายทาง,ผลการเรียนรู้'!T22="","",'ตัวชี้วัดปลายทาง,ผลการเรียนรู้'!T22)</f>
        <v/>
      </c>
      <c r="R21" s="82" t="str">
        <f>IF('ตัวชี้วัดปลายทาง,ผลการเรียนรู้'!U22="","",'ตัวชี้วัดปลายทาง,ผลการเรียนรู้'!U22)</f>
        <v/>
      </c>
      <c r="S21" s="82" t="str">
        <f>IF('ตัวชี้วัดปลายทาง,ผลการเรียนรู้'!V22="","",'ตัวชี้วัดปลายทาง,ผลการเรียนรู้'!V22)</f>
        <v/>
      </c>
      <c r="T21" s="82" t="str">
        <f>IF('ตัวชี้วัดปลายทาง,ผลการเรียนรู้'!W22="","",'ตัวชี้วัดปลายทาง,ผลการเรียนรู้'!W22)</f>
        <v/>
      </c>
      <c r="U21" s="82" t="str">
        <f>IF('ตัวชี้วัดปลายทาง,ผลการเรียนรู้'!X22="","",'ตัวชี้วัดปลายทาง,ผลการเรียนรู้'!X22)</f>
        <v/>
      </c>
      <c r="V21" s="79" t="str">
        <f>IF('ตัวชี้วัดปลายทาง,ผลการเรียนรู้'!Y22="","",'ตัวชี้วัดปลายทาง,ผลการเรียนรู้'!Y22)</f>
        <v/>
      </c>
      <c r="W21" s="79" t="str">
        <f>IF('ตัวชี้วัดปลายทาง,ผลการเรียนรู้'!Z22="","",'ตัวชี้วัดปลายทาง,ผลการเรียนรู้'!Z22)</f>
        <v/>
      </c>
    </row>
    <row r="22" spans="1:23" ht="21.6" customHeight="1" x14ac:dyDescent="0.35">
      <c r="A22" s="80">
        <f>IF('ตัวชี้วัดปลายทาง,ผลการเรียนรู้'!B23="","",'ตัวชี้วัดปลายทาง,ผลการเรียนรู้'!B23)</f>
        <v>20</v>
      </c>
      <c r="B22" s="82" t="str">
        <f>IF('ตัวชี้วัดปลายทาง,ผลการเรียนรู้'!E23="","",'ตัวชี้วัดปลายทาง,ผลการเรียนรู้'!E23)</f>
        <v/>
      </c>
      <c r="C22" s="82" t="str">
        <f>IF('ตัวชี้วัดปลายทาง,ผลการเรียนรู้'!F23="","",'ตัวชี้วัดปลายทาง,ผลการเรียนรู้'!F23)</f>
        <v/>
      </c>
      <c r="D22" s="82" t="str">
        <f>IF('ตัวชี้วัดปลายทาง,ผลการเรียนรู้'!G23="","",'ตัวชี้วัดปลายทาง,ผลการเรียนรู้'!G23)</f>
        <v/>
      </c>
      <c r="E22" s="82" t="str">
        <f>IF('ตัวชี้วัดปลายทาง,ผลการเรียนรู้'!H23="","",'ตัวชี้วัดปลายทาง,ผลการเรียนรู้'!H23)</f>
        <v/>
      </c>
      <c r="F22" s="82" t="str">
        <f>IF('ตัวชี้วัดปลายทาง,ผลการเรียนรู้'!I23="","",'ตัวชี้วัดปลายทาง,ผลการเรียนรู้'!I23)</f>
        <v/>
      </c>
      <c r="G22" s="82" t="str">
        <f>IF('ตัวชี้วัดปลายทาง,ผลการเรียนรู้'!J23="","",'ตัวชี้วัดปลายทาง,ผลการเรียนรู้'!J23)</f>
        <v/>
      </c>
      <c r="H22" s="82" t="str">
        <f>IF('ตัวชี้วัดปลายทาง,ผลการเรียนรู้'!K23="","",'ตัวชี้วัดปลายทาง,ผลการเรียนรู้'!K23)</f>
        <v/>
      </c>
      <c r="I22" s="82" t="str">
        <f>IF('ตัวชี้วัดปลายทาง,ผลการเรียนรู้'!L23="","",'ตัวชี้วัดปลายทาง,ผลการเรียนรู้'!L23)</f>
        <v/>
      </c>
      <c r="J22" s="82" t="str">
        <f>IF('ตัวชี้วัดปลายทาง,ผลการเรียนรู้'!M23="","",'ตัวชี้วัดปลายทาง,ผลการเรียนรู้'!M23)</f>
        <v/>
      </c>
      <c r="K22" s="82" t="str">
        <f>IF('ตัวชี้วัดปลายทาง,ผลการเรียนรู้'!N23="","",'ตัวชี้วัดปลายทาง,ผลการเรียนรู้'!N23)</f>
        <v/>
      </c>
      <c r="L22" s="82" t="str">
        <f>IF('ตัวชี้วัดปลายทาง,ผลการเรียนรู้'!O23="","",'ตัวชี้วัดปลายทาง,ผลการเรียนรู้'!O23)</f>
        <v/>
      </c>
      <c r="M22" s="82" t="str">
        <f>IF('ตัวชี้วัดปลายทาง,ผลการเรียนรู้'!P23="","",'ตัวชี้วัดปลายทาง,ผลการเรียนรู้'!P23)</f>
        <v/>
      </c>
      <c r="N22" s="82" t="str">
        <f>IF('ตัวชี้วัดปลายทาง,ผลการเรียนรู้'!Q23="","",'ตัวชี้วัดปลายทาง,ผลการเรียนรู้'!Q23)</f>
        <v/>
      </c>
      <c r="O22" s="82" t="str">
        <f>IF('ตัวชี้วัดปลายทาง,ผลการเรียนรู้'!R23="","",'ตัวชี้วัดปลายทาง,ผลการเรียนรู้'!R23)</f>
        <v/>
      </c>
      <c r="P22" s="82" t="str">
        <f>IF('ตัวชี้วัดปลายทาง,ผลการเรียนรู้'!S23="","",'ตัวชี้วัดปลายทาง,ผลการเรียนรู้'!S23)</f>
        <v/>
      </c>
      <c r="Q22" s="82" t="str">
        <f>IF('ตัวชี้วัดปลายทาง,ผลการเรียนรู้'!T23="","",'ตัวชี้วัดปลายทาง,ผลการเรียนรู้'!T23)</f>
        <v/>
      </c>
      <c r="R22" s="82" t="str">
        <f>IF('ตัวชี้วัดปลายทาง,ผลการเรียนรู้'!U23="","",'ตัวชี้วัดปลายทาง,ผลการเรียนรู้'!U23)</f>
        <v/>
      </c>
      <c r="S22" s="82" t="str">
        <f>IF('ตัวชี้วัดปลายทาง,ผลการเรียนรู้'!V23="","",'ตัวชี้วัดปลายทาง,ผลการเรียนรู้'!V23)</f>
        <v/>
      </c>
      <c r="T22" s="82" t="str">
        <f>IF('ตัวชี้วัดปลายทาง,ผลการเรียนรู้'!W23="","",'ตัวชี้วัดปลายทาง,ผลการเรียนรู้'!W23)</f>
        <v/>
      </c>
      <c r="U22" s="82" t="str">
        <f>IF('ตัวชี้วัดปลายทาง,ผลการเรียนรู้'!X23="","",'ตัวชี้วัดปลายทาง,ผลการเรียนรู้'!X23)</f>
        <v/>
      </c>
      <c r="V22" s="79" t="str">
        <f>IF('ตัวชี้วัดปลายทาง,ผลการเรียนรู้'!Y23="","",'ตัวชี้วัดปลายทาง,ผลการเรียนรู้'!Y23)</f>
        <v/>
      </c>
      <c r="W22" s="79" t="str">
        <f>IF('ตัวชี้วัดปลายทาง,ผลการเรียนรู้'!Z23="","",'ตัวชี้วัดปลายทาง,ผลการเรียนรู้'!Z23)</f>
        <v/>
      </c>
    </row>
    <row r="23" spans="1:23" ht="21.6" customHeight="1" x14ac:dyDescent="0.35">
      <c r="A23" s="80">
        <f>IF('ตัวชี้วัดปลายทาง,ผลการเรียนรู้'!B24="","",'ตัวชี้วัดปลายทาง,ผลการเรียนรู้'!B24)</f>
        <v>21</v>
      </c>
      <c r="B23" s="82" t="str">
        <f>IF('ตัวชี้วัดปลายทาง,ผลการเรียนรู้'!E24="","",'ตัวชี้วัดปลายทาง,ผลการเรียนรู้'!E24)</f>
        <v/>
      </c>
      <c r="C23" s="82" t="str">
        <f>IF('ตัวชี้วัดปลายทาง,ผลการเรียนรู้'!F24="","",'ตัวชี้วัดปลายทาง,ผลการเรียนรู้'!F24)</f>
        <v/>
      </c>
      <c r="D23" s="82" t="str">
        <f>IF('ตัวชี้วัดปลายทาง,ผลการเรียนรู้'!G24="","",'ตัวชี้วัดปลายทาง,ผลการเรียนรู้'!G24)</f>
        <v/>
      </c>
      <c r="E23" s="82" t="str">
        <f>IF('ตัวชี้วัดปลายทาง,ผลการเรียนรู้'!H24="","",'ตัวชี้วัดปลายทาง,ผลการเรียนรู้'!H24)</f>
        <v/>
      </c>
      <c r="F23" s="82" t="str">
        <f>IF('ตัวชี้วัดปลายทาง,ผลการเรียนรู้'!I24="","",'ตัวชี้วัดปลายทาง,ผลการเรียนรู้'!I24)</f>
        <v/>
      </c>
      <c r="G23" s="82" t="str">
        <f>IF('ตัวชี้วัดปลายทาง,ผลการเรียนรู้'!J24="","",'ตัวชี้วัดปลายทาง,ผลการเรียนรู้'!J24)</f>
        <v/>
      </c>
      <c r="H23" s="82" t="str">
        <f>IF('ตัวชี้วัดปลายทาง,ผลการเรียนรู้'!K24="","",'ตัวชี้วัดปลายทาง,ผลการเรียนรู้'!K24)</f>
        <v/>
      </c>
      <c r="I23" s="82" t="str">
        <f>IF('ตัวชี้วัดปลายทาง,ผลการเรียนรู้'!L24="","",'ตัวชี้วัดปลายทาง,ผลการเรียนรู้'!L24)</f>
        <v/>
      </c>
      <c r="J23" s="82" t="str">
        <f>IF('ตัวชี้วัดปลายทาง,ผลการเรียนรู้'!M24="","",'ตัวชี้วัดปลายทาง,ผลการเรียนรู้'!M24)</f>
        <v/>
      </c>
      <c r="K23" s="82" t="str">
        <f>IF('ตัวชี้วัดปลายทาง,ผลการเรียนรู้'!N24="","",'ตัวชี้วัดปลายทาง,ผลการเรียนรู้'!N24)</f>
        <v/>
      </c>
      <c r="L23" s="82" t="str">
        <f>IF('ตัวชี้วัดปลายทาง,ผลการเรียนรู้'!O24="","",'ตัวชี้วัดปลายทาง,ผลการเรียนรู้'!O24)</f>
        <v/>
      </c>
      <c r="M23" s="82" t="str">
        <f>IF('ตัวชี้วัดปลายทาง,ผลการเรียนรู้'!P24="","",'ตัวชี้วัดปลายทาง,ผลการเรียนรู้'!P24)</f>
        <v/>
      </c>
      <c r="N23" s="82" t="str">
        <f>IF('ตัวชี้วัดปลายทาง,ผลการเรียนรู้'!Q24="","",'ตัวชี้วัดปลายทาง,ผลการเรียนรู้'!Q24)</f>
        <v/>
      </c>
      <c r="O23" s="82" t="str">
        <f>IF('ตัวชี้วัดปลายทาง,ผลการเรียนรู้'!R24="","",'ตัวชี้วัดปลายทาง,ผลการเรียนรู้'!R24)</f>
        <v/>
      </c>
      <c r="P23" s="82" t="str">
        <f>IF('ตัวชี้วัดปลายทาง,ผลการเรียนรู้'!S24="","",'ตัวชี้วัดปลายทาง,ผลการเรียนรู้'!S24)</f>
        <v/>
      </c>
      <c r="Q23" s="82" t="str">
        <f>IF('ตัวชี้วัดปลายทาง,ผลการเรียนรู้'!T24="","",'ตัวชี้วัดปลายทาง,ผลการเรียนรู้'!T24)</f>
        <v/>
      </c>
      <c r="R23" s="82" t="str">
        <f>IF('ตัวชี้วัดปลายทาง,ผลการเรียนรู้'!U24="","",'ตัวชี้วัดปลายทาง,ผลการเรียนรู้'!U24)</f>
        <v/>
      </c>
      <c r="S23" s="82" t="str">
        <f>IF('ตัวชี้วัดปลายทาง,ผลการเรียนรู้'!V24="","",'ตัวชี้วัดปลายทาง,ผลการเรียนรู้'!V24)</f>
        <v/>
      </c>
      <c r="T23" s="82" t="str">
        <f>IF('ตัวชี้วัดปลายทาง,ผลการเรียนรู้'!W24="","",'ตัวชี้วัดปลายทาง,ผลการเรียนรู้'!W24)</f>
        <v/>
      </c>
      <c r="U23" s="82" t="str">
        <f>IF('ตัวชี้วัดปลายทาง,ผลการเรียนรู้'!X24="","",'ตัวชี้วัดปลายทาง,ผลการเรียนรู้'!X24)</f>
        <v/>
      </c>
      <c r="V23" s="79" t="str">
        <f>IF('ตัวชี้วัดปลายทาง,ผลการเรียนรู้'!Y24="","",'ตัวชี้วัดปลายทาง,ผลการเรียนรู้'!Y24)</f>
        <v/>
      </c>
      <c r="W23" s="79" t="str">
        <f>IF('ตัวชี้วัดปลายทาง,ผลการเรียนรู้'!Z24="","",'ตัวชี้วัดปลายทาง,ผลการเรียนรู้'!Z24)</f>
        <v/>
      </c>
    </row>
    <row r="24" spans="1:23" ht="21.6" customHeight="1" x14ac:dyDescent="0.35">
      <c r="A24" s="80">
        <f>IF('ตัวชี้วัดปลายทาง,ผลการเรียนรู้'!B25="","",'ตัวชี้วัดปลายทาง,ผลการเรียนรู้'!B25)</f>
        <v>22</v>
      </c>
      <c r="B24" s="82" t="str">
        <f>IF('ตัวชี้วัดปลายทาง,ผลการเรียนรู้'!E25="","",'ตัวชี้วัดปลายทาง,ผลการเรียนรู้'!E25)</f>
        <v/>
      </c>
      <c r="C24" s="82" t="str">
        <f>IF('ตัวชี้วัดปลายทาง,ผลการเรียนรู้'!F25="","",'ตัวชี้วัดปลายทาง,ผลการเรียนรู้'!F25)</f>
        <v/>
      </c>
      <c r="D24" s="82" t="str">
        <f>IF('ตัวชี้วัดปลายทาง,ผลการเรียนรู้'!G25="","",'ตัวชี้วัดปลายทาง,ผลการเรียนรู้'!G25)</f>
        <v/>
      </c>
      <c r="E24" s="82" t="str">
        <f>IF('ตัวชี้วัดปลายทาง,ผลการเรียนรู้'!H25="","",'ตัวชี้วัดปลายทาง,ผลการเรียนรู้'!H25)</f>
        <v/>
      </c>
      <c r="F24" s="82" t="str">
        <f>IF('ตัวชี้วัดปลายทาง,ผลการเรียนรู้'!I25="","",'ตัวชี้วัดปลายทาง,ผลการเรียนรู้'!I25)</f>
        <v/>
      </c>
      <c r="G24" s="82" t="str">
        <f>IF('ตัวชี้วัดปลายทาง,ผลการเรียนรู้'!J25="","",'ตัวชี้วัดปลายทาง,ผลการเรียนรู้'!J25)</f>
        <v/>
      </c>
      <c r="H24" s="82" t="str">
        <f>IF('ตัวชี้วัดปลายทาง,ผลการเรียนรู้'!K25="","",'ตัวชี้วัดปลายทาง,ผลการเรียนรู้'!K25)</f>
        <v/>
      </c>
      <c r="I24" s="82" t="str">
        <f>IF('ตัวชี้วัดปลายทาง,ผลการเรียนรู้'!L25="","",'ตัวชี้วัดปลายทาง,ผลการเรียนรู้'!L25)</f>
        <v/>
      </c>
      <c r="J24" s="82" t="str">
        <f>IF('ตัวชี้วัดปลายทาง,ผลการเรียนรู้'!M25="","",'ตัวชี้วัดปลายทาง,ผลการเรียนรู้'!M25)</f>
        <v/>
      </c>
      <c r="K24" s="82" t="str">
        <f>IF('ตัวชี้วัดปลายทาง,ผลการเรียนรู้'!N25="","",'ตัวชี้วัดปลายทาง,ผลการเรียนรู้'!N25)</f>
        <v/>
      </c>
      <c r="L24" s="82" t="str">
        <f>IF('ตัวชี้วัดปลายทาง,ผลการเรียนรู้'!O25="","",'ตัวชี้วัดปลายทาง,ผลการเรียนรู้'!O25)</f>
        <v/>
      </c>
      <c r="M24" s="82" t="str">
        <f>IF('ตัวชี้วัดปลายทาง,ผลการเรียนรู้'!P25="","",'ตัวชี้วัดปลายทาง,ผลการเรียนรู้'!P25)</f>
        <v/>
      </c>
      <c r="N24" s="82" t="str">
        <f>IF('ตัวชี้วัดปลายทาง,ผลการเรียนรู้'!Q25="","",'ตัวชี้วัดปลายทาง,ผลการเรียนรู้'!Q25)</f>
        <v/>
      </c>
      <c r="O24" s="82" t="str">
        <f>IF('ตัวชี้วัดปลายทาง,ผลการเรียนรู้'!R25="","",'ตัวชี้วัดปลายทาง,ผลการเรียนรู้'!R25)</f>
        <v/>
      </c>
      <c r="P24" s="82" t="str">
        <f>IF('ตัวชี้วัดปลายทาง,ผลการเรียนรู้'!S25="","",'ตัวชี้วัดปลายทาง,ผลการเรียนรู้'!S25)</f>
        <v/>
      </c>
      <c r="Q24" s="82" t="str">
        <f>IF('ตัวชี้วัดปลายทาง,ผลการเรียนรู้'!T25="","",'ตัวชี้วัดปลายทาง,ผลการเรียนรู้'!T25)</f>
        <v/>
      </c>
      <c r="R24" s="82" t="str">
        <f>IF('ตัวชี้วัดปลายทาง,ผลการเรียนรู้'!U25="","",'ตัวชี้วัดปลายทาง,ผลการเรียนรู้'!U25)</f>
        <v/>
      </c>
      <c r="S24" s="82" t="str">
        <f>IF('ตัวชี้วัดปลายทาง,ผลการเรียนรู้'!V25="","",'ตัวชี้วัดปลายทาง,ผลการเรียนรู้'!V25)</f>
        <v/>
      </c>
      <c r="T24" s="82" t="str">
        <f>IF('ตัวชี้วัดปลายทาง,ผลการเรียนรู้'!W25="","",'ตัวชี้วัดปลายทาง,ผลการเรียนรู้'!W25)</f>
        <v/>
      </c>
      <c r="U24" s="82" t="str">
        <f>IF('ตัวชี้วัดปลายทาง,ผลการเรียนรู้'!X25="","",'ตัวชี้วัดปลายทาง,ผลการเรียนรู้'!X25)</f>
        <v/>
      </c>
      <c r="V24" s="79" t="str">
        <f>IF('ตัวชี้วัดปลายทาง,ผลการเรียนรู้'!Y25="","",'ตัวชี้วัดปลายทาง,ผลการเรียนรู้'!Y25)</f>
        <v/>
      </c>
      <c r="W24" s="79" t="str">
        <f>IF('ตัวชี้วัดปลายทาง,ผลการเรียนรู้'!Z25="","",'ตัวชี้วัดปลายทาง,ผลการเรียนรู้'!Z25)</f>
        <v/>
      </c>
    </row>
    <row r="25" spans="1:23" ht="21.6" customHeight="1" x14ac:dyDescent="0.35">
      <c r="A25" s="80">
        <f>IF('ตัวชี้วัดปลายทาง,ผลการเรียนรู้'!B26="","",'ตัวชี้วัดปลายทาง,ผลการเรียนรู้'!B26)</f>
        <v>23</v>
      </c>
      <c r="B25" s="82" t="str">
        <f>IF('ตัวชี้วัดปลายทาง,ผลการเรียนรู้'!E26="","",'ตัวชี้วัดปลายทาง,ผลการเรียนรู้'!E26)</f>
        <v/>
      </c>
      <c r="C25" s="82" t="str">
        <f>IF('ตัวชี้วัดปลายทาง,ผลการเรียนรู้'!F26="","",'ตัวชี้วัดปลายทาง,ผลการเรียนรู้'!F26)</f>
        <v/>
      </c>
      <c r="D25" s="82" t="str">
        <f>IF('ตัวชี้วัดปลายทาง,ผลการเรียนรู้'!G26="","",'ตัวชี้วัดปลายทาง,ผลการเรียนรู้'!G26)</f>
        <v/>
      </c>
      <c r="E25" s="82" t="str">
        <f>IF('ตัวชี้วัดปลายทาง,ผลการเรียนรู้'!H26="","",'ตัวชี้วัดปลายทาง,ผลการเรียนรู้'!H26)</f>
        <v/>
      </c>
      <c r="F25" s="82" t="str">
        <f>IF('ตัวชี้วัดปลายทาง,ผลการเรียนรู้'!I26="","",'ตัวชี้วัดปลายทาง,ผลการเรียนรู้'!I26)</f>
        <v/>
      </c>
      <c r="G25" s="82" t="str">
        <f>IF('ตัวชี้วัดปลายทาง,ผลการเรียนรู้'!J26="","",'ตัวชี้วัดปลายทาง,ผลการเรียนรู้'!J26)</f>
        <v/>
      </c>
      <c r="H25" s="82" t="str">
        <f>IF('ตัวชี้วัดปลายทาง,ผลการเรียนรู้'!K26="","",'ตัวชี้วัดปลายทาง,ผลการเรียนรู้'!K26)</f>
        <v/>
      </c>
      <c r="I25" s="82" t="str">
        <f>IF('ตัวชี้วัดปลายทาง,ผลการเรียนรู้'!L26="","",'ตัวชี้วัดปลายทาง,ผลการเรียนรู้'!L26)</f>
        <v/>
      </c>
      <c r="J25" s="82" t="str">
        <f>IF('ตัวชี้วัดปลายทาง,ผลการเรียนรู้'!M26="","",'ตัวชี้วัดปลายทาง,ผลการเรียนรู้'!M26)</f>
        <v/>
      </c>
      <c r="K25" s="82" t="str">
        <f>IF('ตัวชี้วัดปลายทาง,ผลการเรียนรู้'!N26="","",'ตัวชี้วัดปลายทาง,ผลการเรียนรู้'!N26)</f>
        <v/>
      </c>
      <c r="L25" s="82" t="str">
        <f>IF('ตัวชี้วัดปลายทาง,ผลการเรียนรู้'!O26="","",'ตัวชี้วัดปลายทาง,ผลการเรียนรู้'!O26)</f>
        <v/>
      </c>
      <c r="M25" s="82" t="str">
        <f>IF('ตัวชี้วัดปลายทาง,ผลการเรียนรู้'!P26="","",'ตัวชี้วัดปลายทาง,ผลการเรียนรู้'!P26)</f>
        <v/>
      </c>
      <c r="N25" s="82" t="str">
        <f>IF('ตัวชี้วัดปลายทาง,ผลการเรียนรู้'!Q26="","",'ตัวชี้วัดปลายทาง,ผลการเรียนรู้'!Q26)</f>
        <v/>
      </c>
      <c r="O25" s="82" t="str">
        <f>IF('ตัวชี้วัดปลายทาง,ผลการเรียนรู้'!R26="","",'ตัวชี้วัดปลายทาง,ผลการเรียนรู้'!R26)</f>
        <v/>
      </c>
      <c r="P25" s="82" t="str">
        <f>IF('ตัวชี้วัดปลายทาง,ผลการเรียนรู้'!S26="","",'ตัวชี้วัดปลายทาง,ผลการเรียนรู้'!S26)</f>
        <v/>
      </c>
      <c r="Q25" s="82" t="str">
        <f>IF('ตัวชี้วัดปลายทาง,ผลการเรียนรู้'!T26="","",'ตัวชี้วัดปลายทาง,ผลการเรียนรู้'!T26)</f>
        <v/>
      </c>
      <c r="R25" s="82" t="str">
        <f>IF('ตัวชี้วัดปลายทาง,ผลการเรียนรู้'!U26="","",'ตัวชี้วัดปลายทาง,ผลการเรียนรู้'!U26)</f>
        <v/>
      </c>
      <c r="S25" s="82" t="str">
        <f>IF('ตัวชี้วัดปลายทาง,ผลการเรียนรู้'!V26="","",'ตัวชี้วัดปลายทาง,ผลการเรียนรู้'!V26)</f>
        <v/>
      </c>
      <c r="T25" s="82" t="str">
        <f>IF('ตัวชี้วัดปลายทาง,ผลการเรียนรู้'!W26="","",'ตัวชี้วัดปลายทาง,ผลการเรียนรู้'!W26)</f>
        <v/>
      </c>
      <c r="U25" s="82" t="str">
        <f>IF('ตัวชี้วัดปลายทาง,ผลการเรียนรู้'!X26="","",'ตัวชี้วัดปลายทาง,ผลการเรียนรู้'!X26)</f>
        <v/>
      </c>
      <c r="V25" s="79" t="str">
        <f>IF('ตัวชี้วัดปลายทาง,ผลการเรียนรู้'!Y26="","",'ตัวชี้วัดปลายทาง,ผลการเรียนรู้'!Y26)</f>
        <v/>
      </c>
      <c r="W25" s="79" t="str">
        <f>IF('ตัวชี้วัดปลายทาง,ผลการเรียนรู้'!Z26="","",'ตัวชี้วัดปลายทาง,ผลการเรียนรู้'!Z26)</f>
        <v/>
      </c>
    </row>
    <row r="26" spans="1:23" ht="21.6" customHeight="1" x14ac:dyDescent="0.35">
      <c r="A26" s="80">
        <f>IF('ตัวชี้วัดปลายทาง,ผลการเรียนรู้'!B27="","",'ตัวชี้วัดปลายทาง,ผลการเรียนรู้'!B27)</f>
        <v>24</v>
      </c>
      <c r="B26" s="82" t="str">
        <f>IF('ตัวชี้วัดปลายทาง,ผลการเรียนรู้'!E27="","",'ตัวชี้วัดปลายทาง,ผลการเรียนรู้'!E27)</f>
        <v/>
      </c>
      <c r="C26" s="82" t="str">
        <f>IF('ตัวชี้วัดปลายทาง,ผลการเรียนรู้'!F27="","",'ตัวชี้วัดปลายทาง,ผลการเรียนรู้'!F27)</f>
        <v/>
      </c>
      <c r="D26" s="82" t="str">
        <f>IF('ตัวชี้วัดปลายทาง,ผลการเรียนรู้'!G27="","",'ตัวชี้วัดปลายทาง,ผลการเรียนรู้'!G27)</f>
        <v/>
      </c>
      <c r="E26" s="82" t="str">
        <f>IF('ตัวชี้วัดปลายทาง,ผลการเรียนรู้'!H27="","",'ตัวชี้วัดปลายทาง,ผลการเรียนรู้'!H27)</f>
        <v/>
      </c>
      <c r="F26" s="82" t="str">
        <f>IF('ตัวชี้วัดปลายทาง,ผลการเรียนรู้'!I27="","",'ตัวชี้วัดปลายทาง,ผลการเรียนรู้'!I27)</f>
        <v/>
      </c>
      <c r="G26" s="82" t="str">
        <f>IF('ตัวชี้วัดปลายทาง,ผลการเรียนรู้'!J27="","",'ตัวชี้วัดปลายทาง,ผลการเรียนรู้'!J27)</f>
        <v/>
      </c>
      <c r="H26" s="82" t="str">
        <f>IF('ตัวชี้วัดปลายทาง,ผลการเรียนรู้'!K27="","",'ตัวชี้วัดปลายทาง,ผลการเรียนรู้'!K27)</f>
        <v/>
      </c>
      <c r="I26" s="82" t="str">
        <f>IF('ตัวชี้วัดปลายทาง,ผลการเรียนรู้'!L27="","",'ตัวชี้วัดปลายทาง,ผลการเรียนรู้'!L27)</f>
        <v/>
      </c>
      <c r="J26" s="82" t="str">
        <f>IF('ตัวชี้วัดปลายทาง,ผลการเรียนรู้'!M27="","",'ตัวชี้วัดปลายทาง,ผลการเรียนรู้'!M27)</f>
        <v/>
      </c>
      <c r="K26" s="82" t="str">
        <f>IF('ตัวชี้วัดปลายทาง,ผลการเรียนรู้'!N27="","",'ตัวชี้วัดปลายทาง,ผลการเรียนรู้'!N27)</f>
        <v/>
      </c>
      <c r="L26" s="82" t="str">
        <f>IF('ตัวชี้วัดปลายทาง,ผลการเรียนรู้'!O27="","",'ตัวชี้วัดปลายทาง,ผลการเรียนรู้'!O27)</f>
        <v/>
      </c>
      <c r="M26" s="82" t="str">
        <f>IF('ตัวชี้วัดปลายทาง,ผลการเรียนรู้'!P27="","",'ตัวชี้วัดปลายทาง,ผลการเรียนรู้'!P27)</f>
        <v/>
      </c>
      <c r="N26" s="82" t="str">
        <f>IF('ตัวชี้วัดปลายทาง,ผลการเรียนรู้'!Q27="","",'ตัวชี้วัดปลายทาง,ผลการเรียนรู้'!Q27)</f>
        <v/>
      </c>
      <c r="O26" s="82" t="str">
        <f>IF('ตัวชี้วัดปลายทาง,ผลการเรียนรู้'!R27="","",'ตัวชี้วัดปลายทาง,ผลการเรียนรู้'!R27)</f>
        <v/>
      </c>
      <c r="P26" s="82" t="str">
        <f>IF('ตัวชี้วัดปลายทาง,ผลการเรียนรู้'!S27="","",'ตัวชี้วัดปลายทาง,ผลการเรียนรู้'!S27)</f>
        <v/>
      </c>
      <c r="Q26" s="82" t="str">
        <f>IF('ตัวชี้วัดปลายทาง,ผลการเรียนรู้'!T27="","",'ตัวชี้วัดปลายทาง,ผลการเรียนรู้'!T27)</f>
        <v/>
      </c>
      <c r="R26" s="82" t="str">
        <f>IF('ตัวชี้วัดปลายทาง,ผลการเรียนรู้'!U27="","",'ตัวชี้วัดปลายทาง,ผลการเรียนรู้'!U27)</f>
        <v/>
      </c>
      <c r="S26" s="82" t="str">
        <f>IF('ตัวชี้วัดปลายทาง,ผลการเรียนรู้'!V27="","",'ตัวชี้วัดปลายทาง,ผลการเรียนรู้'!V27)</f>
        <v/>
      </c>
      <c r="T26" s="82" t="str">
        <f>IF('ตัวชี้วัดปลายทาง,ผลการเรียนรู้'!W27="","",'ตัวชี้วัดปลายทาง,ผลการเรียนรู้'!W27)</f>
        <v/>
      </c>
      <c r="U26" s="82" t="str">
        <f>IF('ตัวชี้วัดปลายทาง,ผลการเรียนรู้'!X27="","",'ตัวชี้วัดปลายทาง,ผลการเรียนรู้'!X27)</f>
        <v/>
      </c>
      <c r="V26" s="79" t="str">
        <f>IF('ตัวชี้วัดปลายทาง,ผลการเรียนรู้'!Y27="","",'ตัวชี้วัดปลายทาง,ผลการเรียนรู้'!Y27)</f>
        <v/>
      </c>
      <c r="W26" s="79" t="str">
        <f>IF('ตัวชี้วัดปลายทาง,ผลการเรียนรู้'!Z27="","",'ตัวชี้วัดปลายทาง,ผลการเรียนรู้'!Z27)</f>
        <v/>
      </c>
    </row>
    <row r="27" spans="1:23" ht="21.6" customHeight="1" x14ac:dyDescent="0.35">
      <c r="A27" s="80">
        <f>IF('ตัวชี้วัดปลายทาง,ผลการเรียนรู้'!B28="","",'ตัวชี้วัดปลายทาง,ผลการเรียนรู้'!B28)</f>
        <v>25</v>
      </c>
      <c r="B27" s="82" t="str">
        <f>IF('ตัวชี้วัดปลายทาง,ผลการเรียนรู้'!E28="","",'ตัวชี้วัดปลายทาง,ผลการเรียนรู้'!E28)</f>
        <v/>
      </c>
      <c r="C27" s="82" t="str">
        <f>IF('ตัวชี้วัดปลายทาง,ผลการเรียนรู้'!F28="","",'ตัวชี้วัดปลายทาง,ผลการเรียนรู้'!F28)</f>
        <v/>
      </c>
      <c r="D27" s="82" t="str">
        <f>IF('ตัวชี้วัดปลายทาง,ผลการเรียนรู้'!G28="","",'ตัวชี้วัดปลายทาง,ผลการเรียนรู้'!G28)</f>
        <v/>
      </c>
      <c r="E27" s="82" t="str">
        <f>IF('ตัวชี้วัดปลายทาง,ผลการเรียนรู้'!H28="","",'ตัวชี้วัดปลายทาง,ผลการเรียนรู้'!H28)</f>
        <v/>
      </c>
      <c r="F27" s="82" t="str">
        <f>IF('ตัวชี้วัดปลายทาง,ผลการเรียนรู้'!I28="","",'ตัวชี้วัดปลายทาง,ผลการเรียนรู้'!I28)</f>
        <v/>
      </c>
      <c r="G27" s="82" t="str">
        <f>IF('ตัวชี้วัดปลายทาง,ผลการเรียนรู้'!J28="","",'ตัวชี้วัดปลายทาง,ผลการเรียนรู้'!J28)</f>
        <v/>
      </c>
      <c r="H27" s="82" t="str">
        <f>IF('ตัวชี้วัดปลายทาง,ผลการเรียนรู้'!K28="","",'ตัวชี้วัดปลายทาง,ผลการเรียนรู้'!K28)</f>
        <v/>
      </c>
      <c r="I27" s="82" t="str">
        <f>IF('ตัวชี้วัดปลายทาง,ผลการเรียนรู้'!L28="","",'ตัวชี้วัดปลายทาง,ผลการเรียนรู้'!L28)</f>
        <v/>
      </c>
      <c r="J27" s="82" t="str">
        <f>IF('ตัวชี้วัดปลายทาง,ผลการเรียนรู้'!M28="","",'ตัวชี้วัดปลายทาง,ผลการเรียนรู้'!M28)</f>
        <v/>
      </c>
      <c r="K27" s="82" t="str">
        <f>IF('ตัวชี้วัดปลายทาง,ผลการเรียนรู้'!N28="","",'ตัวชี้วัดปลายทาง,ผลการเรียนรู้'!N28)</f>
        <v/>
      </c>
      <c r="L27" s="82" t="str">
        <f>IF('ตัวชี้วัดปลายทาง,ผลการเรียนรู้'!O28="","",'ตัวชี้วัดปลายทาง,ผลการเรียนรู้'!O28)</f>
        <v/>
      </c>
      <c r="M27" s="82" t="str">
        <f>IF('ตัวชี้วัดปลายทาง,ผลการเรียนรู้'!P28="","",'ตัวชี้วัดปลายทาง,ผลการเรียนรู้'!P28)</f>
        <v/>
      </c>
      <c r="N27" s="82" t="str">
        <f>IF('ตัวชี้วัดปลายทาง,ผลการเรียนรู้'!Q28="","",'ตัวชี้วัดปลายทาง,ผลการเรียนรู้'!Q28)</f>
        <v/>
      </c>
      <c r="O27" s="82" t="str">
        <f>IF('ตัวชี้วัดปลายทาง,ผลการเรียนรู้'!R28="","",'ตัวชี้วัดปลายทาง,ผลการเรียนรู้'!R28)</f>
        <v/>
      </c>
      <c r="P27" s="82" t="str">
        <f>IF('ตัวชี้วัดปลายทาง,ผลการเรียนรู้'!S28="","",'ตัวชี้วัดปลายทาง,ผลการเรียนรู้'!S28)</f>
        <v/>
      </c>
      <c r="Q27" s="82" t="str">
        <f>IF('ตัวชี้วัดปลายทาง,ผลการเรียนรู้'!T28="","",'ตัวชี้วัดปลายทาง,ผลการเรียนรู้'!T28)</f>
        <v/>
      </c>
      <c r="R27" s="82" t="str">
        <f>IF('ตัวชี้วัดปลายทาง,ผลการเรียนรู้'!U28="","",'ตัวชี้วัดปลายทาง,ผลการเรียนรู้'!U28)</f>
        <v/>
      </c>
      <c r="S27" s="82" t="str">
        <f>IF('ตัวชี้วัดปลายทาง,ผลการเรียนรู้'!V28="","",'ตัวชี้วัดปลายทาง,ผลการเรียนรู้'!V28)</f>
        <v/>
      </c>
      <c r="T27" s="82" t="str">
        <f>IF('ตัวชี้วัดปลายทาง,ผลการเรียนรู้'!W28="","",'ตัวชี้วัดปลายทาง,ผลการเรียนรู้'!W28)</f>
        <v/>
      </c>
      <c r="U27" s="82" t="str">
        <f>IF('ตัวชี้วัดปลายทาง,ผลการเรียนรู้'!X28="","",'ตัวชี้วัดปลายทาง,ผลการเรียนรู้'!X28)</f>
        <v/>
      </c>
      <c r="V27" s="79" t="str">
        <f>IF('ตัวชี้วัดปลายทาง,ผลการเรียนรู้'!Y28="","",'ตัวชี้วัดปลายทาง,ผลการเรียนรู้'!Y28)</f>
        <v/>
      </c>
      <c r="W27" s="79" t="str">
        <f>IF('ตัวชี้วัดปลายทาง,ผลการเรียนรู้'!Z28="","",'ตัวชี้วัดปลายทาง,ผลการเรียนรู้'!Z28)</f>
        <v/>
      </c>
    </row>
    <row r="28" spans="1:23" ht="21.6" customHeight="1" x14ac:dyDescent="0.35">
      <c r="A28" s="80">
        <f>IF('ตัวชี้วัดปลายทาง,ผลการเรียนรู้'!B29="","",'ตัวชี้วัดปลายทาง,ผลการเรียนรู้'!B29)</f>
        <v>26</v>
      </c>
      <c r="B28" s="82" t="str">
        <f>IF('ตัวชี้วัดปลายทาง,ผลการเรียนรู้'!E29="","",'ตัวชี้วัดปลายทาง,ผลการเรียนรู้'!E29)</f>
        <v/>
      </c>
      <c r="C28" s="82" t="str">
        <f>IF('ตัวชี้วัดปลายทาง,ผลการเรียนรู้'!F29="","",'ตัวชี้วัดปลายทาง,ผลการเรียนรู้'!F29)</f>
        <v/>
      </c>
      <c r="D28" s="82" t="str">
        <f>IF('ตัวชี้วัดปลายทาง,ผลการเรียนรู้'!G29="","",'ตัวชี้วัดปลายทาง,ผลการเรียนรู้'!G29)</f>
        <v/>
      </c>
      <c r="E28" s="82" t="str">
        <f>IF('ตัวชี้วัดปลายทาง,ผลการเรียนรู้'!H29="","",'ตัวชี้วัดปลายทาง,ผลการเรียนรู้'!H29)</f>
        <v/>
      </c>
      <c r="F28" s="82" t="str">
        <f>IF('ตัวชี้วัดปลายทาง,ผลการเรียนรู้'!I29="","",'ตัวชี้วัดปลายทาง,ผลการเรียนรู้'!I29)</f>
        <v/>
      </c>
      <c r="G28" s="82" t="str">
        <f>IF('ตัวชี้วัดปลายทาง,ผลการเรียนรู้'!J29="","",'ตัวชี้วัดปลายทาง,ผลการเรียนรู้'!J29)</f>
        <v/>
      </c>
      <c r="H28" s="82" t="str">
        <f>IF('ตัวชี้วัดปลายทาง,ผลการเรียนรู้'!K29="","",'ตัวชี้วัดปลายทาง,ผลการเรียนรู้'!K29)</f>
        <v/>
      </c>
      <c r="I28" s="82" t="str">
        <f>IF('ตัวชี้วัดปลายทาง,ผลการเรียนรู้'!L29="","",'ตัวชี้วัดปลายทาง,ผลการเรียนรู้'!L29)</f>
        <v/>
      </c>
      <c r="J28" s="82" t="str">
        <f>IF('ตัวชี้วัดปลายทาง,ผลการเรียนรู้'!M29="","",'ตัวชี้วัดปลายทาง,ผลการเรียนรู้'!M29)</f>
        <v/>
      </c>
      <c r="K28" s="82" t="str">
        <f>IF('ตัวชี้วัดปลายทาง,ผลการเรียนรู้'!N29="","",'ตัวชี้วัดปลายทาง,ผลการเรียนรู้'!N29)</f>
        <v/>
      </c>
      <c r="L28" s="82" t="str">
        <f>IF('ตัวชี้วัดปลายทาง,ผลการเรียนรู้'!O29="","",'ตัวชี้วัดปลายทาง,ผลการเรียนรู้'!O29)</f>
        <v/>
      </c>
      <c r="M28" s="82" t="str">
        <f>IF('ตัวชี้วัดปลายทาง,ผลการเรียนรู้'!P29="","",'ตัวชี้วัดปลายทาง,ผลการเรียนรู้'!P29)</f>
        <v/>
      </c>
      <c r="N28" s="82" t="str">
        <f>IF('ตัวชี้วัดปลายทาง,ผลการเรียนรู้'!Q29="","",'ตัวชี้วัดปลายทาง,ผลการเรียนรู้'!Q29)</f>
        <v/>
      </c>
      <c r="O28" s="82" t="str">
        <f>IF('ตัวชี้วัดปลายทาง,ผลการเรียนรู้'!R29="","",'ตัวชี้วัดปลายทาง,ผลการเรียนรู้'!R29)</f>
        <v/>
      </c>
      <c r="P28" s="82" t="str">
        <f>IF('ตัวชี้วัดปลายทาง,ผลการเรียนรู้'!S29="","",'ตัวชี้วัดปลายทาง,ผลการเรียนรู้'!S29)</f>
        <v/>
      </c>
      <c r="Q28" s="82" t="str">
        <f>IF('ตัวชี้วัดปลายทาง,ผลการเรียนรู้'!T29="","",'ตัวชี้วัดปลายทาง,ผลการเรียนรู้'!T29)</f>
        <v/>
      </c>
      <c r="R28" s="82" t="str">
        <f>IF('ตัวชี้วัดปลายทาง,ผลการเรียนรู้'!U29="","",'ตัวชี้วัดปลายทาง,ผลการเรียนรู้'!U29)</f>
        <v/>
      </c>
      <c r="S28" s="82" t="str">
        <f>IF('ตัวชี้วัดปลายทาง,ผลการเรียนรู้'!V29="","",'ตัวชี้วัดปลายทาง,ผลการเรียนรู้'!V29)</f>
        <v/>
      </c>
      <c r="T28" s="82" t="str">
        <f>IF('ตัวชี้วัดปลายทาง,ผลการเรียนรู้'!W29="","",'ตัวชี้วัดปลายทาง,ผลการเรียนรู้'!W29)</f>
        <v/>
      </c>
      <c r="U28" s="82" t="str">
        <f>IF('ตัวชี้วัดปลายทาง,ผลการเรียนรู้'!X29="","",'ตัวชี้วัดปลายทาง,ผลการเรียนรู้'!X29)</f>
        <v/>
      </c>
      <c r="V28" s="79" t="str">
        <f>IF('ตัวชี้วัดปลายทาง,ผลการเรียนรู้'!Y29="","",'ตัวชี้วัดปลายทาง,ผลการเรียนรู้'!Y29)</f>
        <v/>
      </c>
      <c r="W28" s="79" t="str">
        <f>IF('ตัวชี้วัดปลายทาง,ผลการเรียนรู้'!Z29="","",'ตัวชี้วัดปลายทาง,ผลการเรียนรู้'!Z29)</f>
        <v/>
      </c>
    </row>
    <row r="29" spans="1:23" ht="21.6" customHeight="1" x14ac:dyDescent="0.35">
      <c r="A29" s="80">
        <f>IF('ตัวชี้วัดปลายทาง,ผลการเรียนรู้'!B30="","",'ตัวชี้วัดปลายทาง,ผลการเรียนรู้'!B30)</f>
        <v>27</v>
      </c>
      <c r="B29" s="82" t="str">
        <f>IF('ตัวชี้วัดปลายทาง,ผลการเรียนรู้'!E30="","",'ตัวชี้วัดปลายทาง,ผลการเรียนรู้'!E30)</f>
        <v/>
      </c>
      <c r="C29" s="82" t="str">
        <f>IF('ตัวชี้วัดปลายทาง,ผลการเรียนรู้'!F30="","",'ตัวชี้วัดปลายทาง,ผลการเรียนรู้'!F30)</f>
        <v/>
      </c>
      <c r="D29" s="82" t="str">
        <f>IF('ตัวชี้วัดปลายทาง,ผลการเรียนรู้'!G30="","",'ตัวชี้วัดปลายทาง,ผลการเรียนรู้'!G30)</f>
        <v/>
      </c>
      <c r="E29" s="82" t="str">
        <f>IF('ตัวชี้วัดปลายทาง,ผลการเรียนรู้'!H30="","",'ตัวชี้วัดปลายทาง,ผลการเรียนรู้'!H30)</f>
        <v/>
      </c>
      <c r="F29" s="82" t="str">
        <f>IF('ตัวชี้วัดปลายทาง,ผลการเรียนรู้'!I30="","",'ตัวชี้วัดปลายทาง,ผลการเรียนรู้'!I30)</f>
        <v/>
      </c>
      <c r="G29" s="82" t="str">
        <f>IF('ตัวชี้วัดปลายทาง,ผลการเรียนรู้'!J30="","",'ตัวชี้วัดปลายทาง,ผลการเรียนรู้'!J30)</f>
        <v/>
      </c>
      <c r="H29" s="82" t="str">
        <f>IF('ตัวชี้วัดปลายทาง,ผลการเรียนรู้'!K30="","",'ตัวชี้วัดปลายทาง,ผลการเรียนรู้'!K30)</f>
        <v/>
      </c>
      <c r="I29" s="82" t="str">
        <f>IF('ตัวชี้วัดปลายทาง,ผลการเรียนรู้'!L30="","",'ตัวชี้วัดปลายทาง,ผลการเรียนรู้'!L30)</f>
        <v/>
      </c>
      <c r="J29" s="82" t="str">
        <f>IF('ตัวชี้วัดปลายทาง,ผลการเรียนรู้'!M30="","",'ตัวชี้วัดปลายทาง,ผลการเรียนรู้'!M30)</f>
        <v/>
      </c>
      <c r="K29" s="82" t="str">
        <f>IF('ตัวชี้วัดปลายทาง,ผลการเรียนรู้'!N30="","",'ตัวชี้วัดปลายทาง,ผลการเรียนรู้'!N30)</f>
        <v/>
      </c>
      <c r="L29" s="82" t="str">
        <f>IF('ตัวชี้วัดปลายทาง,ผลการเรียนรู้'!O30="","",'ตัวชี้วัดปลายทาง,ผลการเรียนรู้'!O30)</f>
        <v/>
      </c>
      <c r="M29" s="82" t="str">
        <f>IF('ตัวชี้วัดปลายทาง,ผลการเรียนรู้'!P30="","",'ตัวชี้วัดปลายทาง,ผลการเรียนรู้'!P30)</f>
        <v/>
      </c>
      <c r="N29" s="82" t="str">
        <f>IF('ตัวชี้วัดปลายทาง,ผลการเรียนรู้'!Q30="","",'ตัวชี้วัดปลายทาง,ผลการเรียนรู้'!Q30)</f>
        <v/>
      </c>
      <c r="O29" s="82" t="str">
        <f>IF('ตัวชี้วัดปลายทาง,ผลการเรียนรู้'!R30="","",'ตัวชี้วัดปลายทาง,ผลการเรียนรู้'!R30)</f>
        <v/>
      </c>
      <c r="P29" s="82" t="str">
        <f>IF('ตัวชี้วัดปลายทาง,ผลการเรียนรู้'!S30="","",'ตัวชี้วัดปลายทาง,ผลการเรียนรู้'!S30)</f>
        <v/>
      </c>
      <c r="Q29" s="82" t="str">
        <f>IF('ตัวชี้วัดปลายทาง,ผลการเรียนรู้'!T30="","",'ตัวชี้วัดปลายทาง,ผลการเรียนรู้'!T30)</f>
        <v/>
      </c>
      <c r="R29" s="82" t="str">
        <f>IF('ตัวชี้วัดปลายทาง,ผลการเรียนรู้'!U30="","",'ตัวชี้วัดปลายทาง,ผลการเรียนรู้'!U30)</f>
        <v/>
      </c>
      <c r="S29" s="82" t="str">
        <f>IF('ตัวชี้วัดปลายทาง,ผลการเรียนรู้'!V30="","",'ตัวชี้วัดปลายทาง,ผลการเรียนรู้'!V30)</f>
        <v/>
      </c>
      <c r="T29" s="82" t="str">
        <f>IF('ตัวชี้วัดปลายทาง,ผลการเรียนรู้'!W30="","",'ตัวชี้วัดปลายทาง,ผลการเรียนรู้'!W30)</f>
        <v/>
      </c>
      <c r="U29" s="82" t="str">
        <f>IF('ตัวชี้วัดปลายทาง,ผลการเรียนรู้'!X30="","",'ตัวชี้วัดปลายทาง,ผลการเรียนรู้'!X30)</f>
        <v/>
      </c>
      <c r="V29" s="79" t="str">
        <f>IF('ตัวชี้วัดปลายทาง,ผลการเรียนรู้'!Y30="","",'ตัวชี้วัดปลายทาง,ผลการเรียนรู้'!Y30)</f>
        <v/>
      </c>
      <c r="W29" s="79" t="str">
        <f>IF('ตัวชี้วัดปลายทาง,ผลการเรียนรู้'!Z30="","",'ตัวชี้วัดปลายทาง,ผลการเรียนรู้'!Z30)</f>
        <v/>
      </c>
    </row>
    <row r="30" spans="1:23" ht="21.6" customHeight="1" x14ac:dyDescent="0.35">
      <c r="A30" s="80">
        <f>IF('ตัวชี้วัดปลายทาง,ผลการเรียนรู้'!B31="","",'ตัวชี้วัดปลายทาง,ผลการเรียนรู้'!B31)</f>
        <v>28</v>
      </c>
      <c r="B30" s="82" t="str">
        <f>IF('ตัวชี้วัดปลายทาง,ผลการเรียนรู้'!E31="","",'ตัวชี้วัดปลายทาง,ผลการเรียนรู้'!E31)</f>
        <v/>
      </c>
      <c r="C30" s="82" t="str">
        <f>IF('ตัวชี้วัดปลายทาง,ผลการเรียนรู้'!F31="","",'ตัวชี้วัดปลายทาง,ผลการเรียนรู้'!F31)</f>
        <v/>
      </c>
      <c r="D30" s="82" t="str">
        <f>IF('ตัวชี้วัดปลายทาง,ผลการเรียนรู้'!G31="","",'ตัวชี้วัดปลายทาง,ผลการเรียนรู้'!G31)</f>
        <v/>
      </c>
      <c r="E30" s="82" t="str">
        <f>IF('ตัวชี้วัดปลายทาง,ผลการเรียนรู้'!H31="","",'ตัวชี้วัดปลายทาง,ผลการเรียนรู้'!H31)</f>
        <v/>
      </c>
      <c r="F30" s="82" t="str">
        <f>IF('ตัวชี้วัดปลายทาง,ผลการเรียนรู้'!I31="","",'ตัวชี้วัดปลายทาง,ผลการเรียนรู้'!I31)</f>
        <v/>
      </c>
      <c r="G30" s="82" t="str">
        <f>IF('ตัวชี้วัดปลายทาง,ผลการเรียนรู้'!J31="","",'ตัวชี้วัดปลายทาง,ผลการเรียนรู้'!J31)</f>
        <v/>
      </c>
      <c r="H30" s="82" t="str">
        <f>IF('ตัวชี้วัดปลายทาง,ผลการเรียนรู้'!K31="","",'ตัวชี้วัดปลายทาง,ผลการเรียนรู้'!K31)</f>
        <v/>
      </c>
      <c r="I30" s="82" t="str">
        <f>IF('ตัวชี้วัดปลายทาง,ผลการเรียนรู้'!L31="","",'ตัวชี้วัดปลายทาง,ผลการเรียนรู้'!L31)</f>
        <v/>
      </c>
      <c r="J30" s="82" t="str">
        <f>IF('ตัวชี้วัดปลายทาง,ผลการเรียนรู้'!M31="","",'ตัวชี้วัดปลายทาง,ผลการเรียนรู้'!M31)</f>
        <v/>
      </c>
      <c r="K30" s="82" t="str">
        <f>IF('ตัวชี้วัดปลายทาง,ผลการเรียนรู้'!N31="","",'ตัวชี้วัดปลายทาง,ผลการเรียนรู้'!N31)</f>
        <v/>
      </c>
      <c r="L30" s="82" t="str">
        <f>IF('ตัวชี้วัดปลายทาง,ผลการเรียนรู้'!O31="","",'ตัวชี้วัดปลายทาง,ผลการเรียนรู้'!O31)</f>
        <v/>
      </c>
      <c r="M30" s="82" t="str">
        <f>IF('ตัวชี้วัดปลายทาง,ผลการเรียนรู้'!P31="","",'ตัวชี้วัดปลายทาง,ผลการเรียนรู้'!P31)</f>
        <v/>
      </c>
      <c r="N30" s="82" t="str">
        <f>IF('ตัวชี้วัดปลายทาง,ผลการเรียนรู้'!Q31="","",'ตัวชี้วัดปลายทาง,ผลการเรียนรู้'!Q31)</f>
        <v/>
      </c>
      <c r="O30" s="82" t="str">
        <f>IF('ตัวชี้วัดปลายทาง,ผลการเรียนรู้'!R31="","",'ตัวชี้วัดปลายทาง,ผลการเรียนรู้'!R31)</f>
        <v/>
      </c>
      <c r="P30" s="82" t="str">
        <f>IF('ตัวชี้วัดปลายทาง,ผลการเรียนรู้'!S31="","",'ตัวชี้วัดปลายทาง,ผลการเรียนรู้'!S31)</f>
        <v/>
      </c>
      <c r="Q30" s="82" t="str">
        <f>IF('ตัวชี้วัดปลายทาง,ผลการเรียนรู้'!T31="","",'ตัวชี้วัดปลายทาง,ผลการเรียนรู้'!T31)</f>
        <v/>
      </c>
      <c r="R30" s="82" t="str">
        <f>IF('ตัวชี้วัดปลายทาง,ผลการเรียนรู้'!U31="","",'ตัวชี้วัดปลายทาง,ผลการเรียนรู้'!U31)</f>
        <v/>
      </c>
      <c r="S30" s="82" t="str">
        <f>IF('ตัวชี้วัดปลายทาง,ผลการเรียนรู้'!V31="","",'ตัวชี้วัดปลายทาง,ผลการเรียนรู้'!V31)</f>
        <v/>
      </c>
      <c r="T30" s="82" t="str">
        <f>IF('ตัวชี้วัดปลายทาง,ผลการเรียนรู้'!W31="","",'ตัวชี้วัดปลายทาง,ผลการเรียนรู้'!W31)</f>
        <v/>
      </c>
      <c r="U30" s="82" t="str">
        <f>IF('ตัวชี้วัดปลายทาง,ผลการเรียนรู้'!X31="","",'ตัวชี้วัดปลายทาง,ผลการเรียนรู้'!X31)</f>
        <v/>
      </c>
      <c r="V30" s="79" t="str">
        <f>IF('ตัวชี้วัดปลายทาง,ผลการเรียนรู้'!Y31="","",'ตัวชี้วัดปลายทาง,ผลการเรียนรู้'!Y31)</f>
        <v/>
      </c>
      <c r="W30" s="79" t="str">
        <f>IF('ตัวชี้วัดปลายทาง,ผลการเรียนรู้'!Z31="","",'ตัวชี้วัดปลายทาง,ผลการเรียนรู้'!Z31)</f>
        <v/>
      </c>
    </row>
    <row r="31" spans="1:23" ht="21.6" customHeight="1" x14ac:dyDescent="0.35">
      <c r="A31" s="80">
        <f>IF('ตัวชี้วัดปลายทาง,ผลการเรียนรู้'!B32="","",'ตัวชี้วัดปลายทาง,ผลการเรียนรู้'!B32)</f>
        <v>29</v>
      </c>
      <c r="B31" s="82" t="str">
        <f>IF('ตัวชี้วัดปลายทาง,ผลการเรียนรู้'!E32="","",'ตัวชี้วัดปลายทาง,ผลการเรียนรู้'!E32)</f>
        <v/>
      </c>
      <c r="C31" s="82" t="str">
        <f>IF('ตัวชี้วัดปลายทาง,ผลการเรียนรู้'!F32="","",'ตัวชี้วัดปลายทาง,ผลการเรียนรู้'!F32)</f>
        <v/>
      </c>
      <c r="D31" s="82" t="str">
        <f>IF('ตัวชี้วัดปลายทาง,ผลการเรียนรู้'!G32="","",'ตัวชี้วัดปลายทาง,ผลการเรียนรู้'!G32)</f>
        <v/>
      </c>
      <c r="E31" s="82" t="str">
        <f>IF('ตัวชี้วัดปลายทาง,ผลการเรียนรู้'!H32="","",'ตัวชี้วัดปลายทาง,ผลการเรียนรู้'!H32)</f>
        <v/>
      </c>
      <c r="F31" s="82" t="str">
        <f>IF('ตัวชี้วัดปลายทาง,ผลการเรียนรู้'!I32="","",'ตัวชี้วัดปลายทาง,ผลการเรียนรู้'!I32)</f>
        <v/>
      </c>
      <c r="G31" s="82" t="str">
        <f>IF('ตัวชี้วัดปลายทาง,ผลการเรียนรู้'!J32="","",'ตัวชี้วัดปลายทาง,ผลการเรียนรู้'!J32)</f>
        <v/>
      </c>
      <c r="H31" s="82" t="str">
        <f>IF('ตัวชี้วัดปลายทาง,ผลการเรียนรู้'!K32="","",'ตัวชี้วัดปลายทาง,ผลการเรียนรู้'!K32)</f>
        <v/>
      </c>
      <c r="I31" s="82" t="str">
        <f>IF('ตัวชี้วัดปลายทาง,ผลการเรียนรู้'!L32="","",'ตัวชี้วัดปลายทาง,ผลการเรียนรู้'!L32)</f>
        <v/>
      </c>
      <c r="J31" s="82" t="str">
        <f>IF('ตัวชี้วัดปลายทาง,ผลการเรียนรู้'!M32="","",'ตัวชี้วัดปลายทาง,ผลการเรียนรู้'!M32)</f>
        <v/>
      </c>
      <c r="K31" s="82" t="str">
        <f>IF('ตัวชี้วัดปลายทาง,ผลการเรียนรู้'!N32="","",'ตัวชี้วัดปลายทาง,ผลการเรียนรู้'!N32)</f>
        <v/>
      </c>
      <c r="L31" s="82" t="str">
        <f>IF('ตัวชี้วัดปลายทาง,ผลการเรียนรู้'!O32="","",'ตัวชี้วัดปลายทาง,ผลการเรียนรู้'!O32)</f>
        <v/>
      </c>
      <c r="M31" s="82" t="str">
        <f>IF('ตัวชี้วัดปลายทาง,ผลการเรียนรู้'!P32="","",'ตัวชี้วัดปลายทาง,ผลการเรียนรู้'!P32)</f>
        <v/>
      </c>
      <c r="N31" s="82" t="str">
        <f>IF('ตัวชี้วัดปลายทาง,ผลการเรียนรู้'!Q32="","",'ตัวชี้วัดปลายทาง,ผลการเรียนรู้'!Q32)</f>
        <v/>
      </c>
      <c r="O31" s="82" t="str">
        <f>IF('ตัวชี้วัดปลายทาง,ผลการเรียนรู้'!R32="","",'ตัวชี้วัดปลายทาง,ผลการเรียนรู้'!R32)</f>
        <v/>
      </c>
      <c r="P31" s="82" t="str">
        <f>IF('ตัวชี้วัดปลายทาง,ผลการเรียนรู้'!S32="","",'ตัวชี้วัดปลายทาง,ผลการเรียนรู้'!S32)</f>
        <v/>
      </c>
      <c r="Q31" s="82" t="str">
        <f>IF('ตัวชี้วัดปลายทาง,ผลการเรียนรู้'!T32="","",'ตัวชี้วัดปลายทาง,ผลการเรียนรู้'!T32)</f>
        <v/>
      </c>
      <c r="R31" s="82" t="str">
        <f>IF('ตัวชี้วัดปลายทาง,ผลการเรียนรู้'!U32="","",'ตัวชี้วัดปลายทาง,ผลการเรียนรู้'!U32)</f>
        <v/>
      </c>
      <c r="S31" s="82" t="str">
        <f>IF('ตัวชี้วัดปลายทาง,ผลการเรียนรู้'!V32="","",'ตัวชี้วัดปลายทาง,ผลการเรียนรู้'!V32)</f>
        <v/>
      </c>
      <c r="T31" s="82" t="str">
        <f>IF('ตัวชี้วัดปลายทาง,ผลการเรียนรู้'!W32="","",'ตัวชี้วัดปลายทาง,ผลการเรียนรู้'!W32)</f>
        <v/>
      </c>
      <c r="U31" s="82" t="str">
        <f>IF('ตัวชี้วัดปลายทาง,ผลการเรียนรู้'!X32="","",'ตัวชี้วัดปลายทาง,ผลการเรียนรู้'!X32)</f>
        <v/>
      </c>
      <c r="V31" s="79" t="str">
        <f>IF('ตัวชี้วัดปลายทาง,ผลการเรียนรู้'!Y32="","",'ตัวชี้วัดปลายทาง,ผลการเรียนรู้'!Y32)</f>
        <v/>
      </c>
      <c r="W31" s="79" t="str">
        <f>IF('ตัวชี้วัดปลายทาง,ผลการเรียนรู้'!Z32="","",'ตัวชี้วัดปลายทาง,ผลการเรียนรู้'!Z32)</f>
        <v/>
      </c>
    </row>
    <row r="32" spans="1:23" ht="21.6" customHeight="1" x14ac:dyDescent="0.35">
      <c r="A32" s="80">
        <f>IF('ตัวชี้วัดปลายทาง,ผลการเรียนรู้'!B33="","",'ตัวชี้วัดปลายทาง,ผลการเรียนรู้'!B33)</f>
        <v>30</v>
      </c>
      <c r="B32" s="82" t="str">
        <f>IF('ตัวชี้วัดปลายทาง,ผลการเรียนรู้'!E33="","",'ตัวชี้วัดปลายทาง,ผลการเรียนรู้'!E33)</f>
        <v/>
      </c>
      <c r="C32" s="82" t="str">
        <f>IF('ตัวชี้วัดปลายทาง,ผลการเรียนรู้'!F33="","",'ตัวชี้วัดปลายทาง,ผลการเรียนรู้'!F33)</f>
        <v/>
      </c>
      <c r="D32" s="82" t="str">
        <f>IF('ตัวชี้วัดปลายทาง,ผลการเรียนรู้'!G33="","",'ตัวชี้วัดปลายทาง,ผลการเรียนรู้'!G33)</f>
        <v/>
      </c>
      <c r="E32" s="82" t="str">
        <f>IF('ตัวชี้วัดปลายทาง,ผลการเรียนรู้'!H33="","",'ตัวชี้วัดปลายทาง,ผลการเรียนรู้'!H33)</f>
        <v/>
      </c>
      <c r="F32" s="82" t="str">
        <f>IF('ตัวชี้วัดปลายทาง,ผลการเรียนรู้'!I33="","",'ตัวชี้วัดปลายทาง,ผลการเรียนรู้'!I33)</f>
        <v/>
      </c>
      <c r="G32" s="82" t="str">
        <f>IF('ตัวชี้วัดปลายทาง,ผลการเรียนรู้'!J33="","",'ตัวชี้วัดปลายทาง,ผลการเรียนรู้'!J33)</f>
        <v/>
      </c>
      <c r="H32" s="82" t="str">
        <f>IF('ตัวชี้วัดปลายทาง,ผลการเรียนรู้'!K33="","",'ตัวชี้วัดปลายทาง,ผลการเรียนรู้'!K33)</f>
        <v/>
      </c>
      <c r="I32" s="82" t="str">
        <f>IF('ตัวชี้วัดปลายทาง,ผลการเรียนรู้'!L33="","",'ตัวชี้วัดปลายทาง,ผลการเรียนรู้'!L33)</f>
        <v/>
      </c>
      <c r="J32" s="82" t="str">
        <f>IF('ตัวชี้วัดปลายทาง,ผลการเรียนรู้'!M33="","",'ตัวชี้วัดปลายทาง,ผลการเรียนรู้'!M33)</f>
        <v/>
      </c>
      <c r="K32" s="82" t="str">
        <f>IF('ตัวชี้วัดปลายทาง,ผลการเรียนรู้'!N33="","",'ตัวชี้วัดปลายทาง,ผลการเรียนรู้'!N33)</f>
        <v/>
      </c>
      <c r="L32" s="82" t="str">
        <f>IF('ตัวชี้วัดปลายทาง,ผลการเรียนรู้'!O33="","",'ตัวชี้วัดปลายทาง,ผลการเรียนรู้'!O33)</f>
        <v/>
      </c>
      <c r="M32" s="82" t="str">
        <f>IF('ตัวชี้วัดปลายทาง,ผลการเรียนรู้'!P33="","",'ตัวชี้วัดปลายทาง,ผลการเรียนรู้'!P33)</f>
        <v/>
      </c>
      <c r="N32" s="82" t="str">
        <f>IF('ตัวชี้วัดปลายทาง,ผลการเรียนรู้'!Q33="","",'ตัวชี้วัดปลายทาง,ผลการเรียนรู้'!Q33)</f>
        <v/>
      </c>
      <c r="O32" s="82" t="str">
        <f>IF('ตัวชี้วัดปลายทาง,ผลการเรียนรู้'!R33="","",'ตัวชี้วัดปลายทาง,ผลการเรียนรู้'!R33)</f>
        <v/>
      </c>
      <c r="P32" s="82" t="str">
        <f>IF('ตัวชี้วัดปลายทาง,ผลการเรียนรู้'!S33="","",'ตัวชี้วัดปลายทาง,ผลการเรียนรู้'!S33)</f>
        <v/>
      </c>
      <c r="Q32" s="82" t="str">
        <f>IF('ตัวชี้วัดปลายทาง,ผลการเรียนรู้'!T33="","",'ตัวชี้วัดปลายทาง,ผลการเรียนรู้'!T33)</f>
        <v/>
      </c>
      <c r="R32" s="82" t="str">
        <f>IF('ตัวชี้วัดปลายทาง,ผลการเรียนรู้'!U33="","",'ตัวชี้วัดปลายทาง,ผลการเรียนรู้'!U33)</f>
        <v/>
      </c>
      <c r="S32" s="82" t="str">
        <f>IF('ตัวชี้วัดปลายทาง,ผลการเรียนรู้'!V33="","",'ตัวชี้วัดปลายทาง,ผลการเรียนรู้'!V33)</f>
        <v/>
      </c>
      <c r="T32" s="82" t="str">
        <f>IF('ตัวชี้วัดปลายทาง,ผลการเรียนรู้'!W33="","",'ตัวชี้วัดปลายทาง,ผลการเรียนรู้'!W33)</f>
        <v/>
      </c>
      <c r="U32" s="82" t="str">
        <f>IF('ตัวชี้วัดปลายทาง,ผลการเรียนรู้'!X33="","",'ตัวชี้วัดปลายทาง,ผลการเรียนรู้'!X33)</f>
        <v/>
      </c>
      <c r="V32" s="79" t="str">
        <f>IF('ตัวชี้วัดปลายทาง,ผลการเรียนรู้'!Y33="","",'ตัวชี้วัดปลายทาง,ผลการเรียนรู้'!Y33)</f>
        <v/>
      </c>
      <c r="W32" s="79" t="str">
        <f>IF('ตัวชี้วัดปลายทาง,ผลการเรียนรู้'!Z33="","",'ตัวชี้วัดปลายทาง,ผลการเรียนรู้'!Z33)</f>
        <v/>
      </c>
    </row>
    <row r="33" spans="1:23" ht="21.6" customHeight="1" x14ac:dyDescent="0.35">
      <c r="A33" s="80">
        <f>IF('ตัวชี้วัดปลายทาง,ผลการเรียนรู้'!B34="","",'ตัวชี้วัดปลายทาง,ผลการเรียนรู้'!B34)</f>
        <v>31</v>
      </c>
      <c r="B33" s="82" t="str">
        <f>IF('ตัวชี้วัดปลายทาง,ผลการเรียนรู้'!E34="","",'ตัวชี้วัดปลายทาง,ผลการเรียนรู้'!E34)</f>
        <v/>
      </c>
      <c r="C33" s="82" t="str">
        <f>IF('ตัวชี้วัดปลายทาง,ผลการเรียนรู้'!F34="","",'ตัวชี้วัดปลายทาง,ผลการเรียนรู้'!F34)</f>
        <v/>
      </c>
      <c r="D33" s="82" t="str">
        <f>IF('ตัวชี้วัดปลายทาง,ผลการเรียนรู้'!G34="","",'ตัวชี้วัดปลายทาง,ผลการเรียนรู้'!G34)</f>
        <v/>
      </c>
      <c r="E33" s="82" t="str">
        <f>IF('ตัวชี้วัดปลายทาง,ผลการเรียนรู้'!H34="","",'ตัวชี้วัดปลายทาง,ผลการเรียนรู้'!H34)</f>
        <v/>
      </c>
      <c r="F33" s="82" t="str">
        <f>IF('ตัวชี้วัดปลายทาง,ผลการเรียนรู้'!I34="","",'ตัวชี้วัดปลายทาง,ผลการเรียนรู้'!I34)</f>
        <v/>
      </c>
      <c r="G33" s="82" t="str">
        <f>IF('ตัวชี้วัดปลายทาง,ผลการเรียนรู้'!J34="","",'ตัวชี้วัดปลายทาง,ผลการเรียนรู้'!J34)</f>
        <v/>
      </c>
      <c r="H33" s="82" t="str">
        <f>IF('ตัวชี้วัดปลายทาง,ผลการเรียนรู้'!K34="","",'ตัวชี้วัดปลายทาง,ผลการเรียนรู้'!K34)</f>
        <v/>
      </c>
      <c r="I33" s="82" t="str">
        <f>IF('ตัวชี้วัดปลายทาง,ผลการเรียนรู้'!L34="","",'ตัวชี้วัดปลายทาง,ผลการเรียนรู้'!L34)</f>
        <v/>
      </c>
      <c r="J33" s="82" t="str">
        <f>IF('ตัวชี้วัดปลายทาง,ผลการเรียนรู้'!M34="","",'ตัวชี้วัดปลายทาง,ผลการเรียนรู้'!M34)</f>
        <v/>
      </c>
      <c r="K33" s="82" t="str">
        <f>IF('ตัวชี้วัดปลายทาง,ผลการเรียนรู้'!N34="","",'ตัวชี้วัดปลายทาง,ผลการเรียนรู้'!N34)</f>
        <v/>
      </c>
      <c r="L33" s="82" t="str">
        <f>IF('ตัวชี้วัดปลายทาง,ผลการเรียนรู้'!O34="","",'ตัวชี้วัดปลายทาง,ผลการเรียนรู้'!O34)</f>
        <v/>
      </c>
      <c r="M33" s="82" t="str">
        <f>IF('ตัวชี้วัดปลายทาง,ผลการเรียนรู้'!P34="","",'ตัวชี้วัดปลายทาง,ผลการเรียนรู้'!P34)</f>
        <v/>
      </c>
      <c r="N33" s="82" t="str">
        <f>IF('ตัวชี้วัดปลายทาง,ผลการเรียนรู้'!Q34="","",'ตัวชี้วัดปลายทาง,ผลการเรียนรู้'!Q34)</f>
        <v/>
      </c>
      <c r="O33" s="82" t="str">
        <f>IF('ตัวชี้วัดปลายทาง,ผลการเรียนรู้'!R34="","",'ตัวชี้วัดปลายทาง,ผลการเรียนรู้'!R34)</f>
        <v/>
      </c>
      <c r="P33" s="82" t="str">
        <f>IF('ตัวชี้วัดปลายทาง,ผลการเรียนรู้'!S34="","",'ตัวชี้วัดปลายทาง,ผลการเรียนรู้'!S34)</f>
        <v/>
      </c>
      <c r="Q33" s="82" t="str">
        <f>IF('ตัวชี้วัดปลายทาง,ผลการเรียนรู้'!T34="","",'ตัวชี้วัดปลายทาง,ผลการเรียนรู้'!T34)</f>
        <v/>
      </c>
      <c r="R33" s="82" t="str">
        <f>IF('ตัวชี้วัดปลายทาง,ผลการเรียนรู้'!U34="","",'ตัวชี้วัดปลายทาง,ผลการเรียนรู้'!U34)</f>
        <v/>
      </c>
      <c r="S33" s="82" t="str">
        <f>IF('ตัวชี้วัดปลายทาง,ผลการเรียนรู้'!V34="","",'ตัวชี้วัดปลายทาง,ผลการเรียนรู้'!V34)</f>
        <v/>
      </c>
      <c r="T33" s="82" t="str">
        <f>IF('ตัวชี้วัดปลายทาง,ผลการเรียนรู้'!W34="","",'ตัวชี้วัดปลายทาง,ผลการเรียนรู้'!W34)</f>
        <v/>
      </c>
      <c r="U33" s="82" t="str">
        <f>IF('ตัวชี้วัดปลายทาง,ผลการเรียนรู้'!X34="","",'ตัวชี้วัดปลายทาง,ผลการเรียนรู้'!X34)</f>
        <v/>
      </c>
      <c r="V33" s="79" t="str">
        <f>IF('ตัวชี้วัดปลายทาง,ผลการเรียนรู้'!Y34="","",'ตัวชี้วัดปลายทาง,ผลการเรียนรู้'!Y34)</f>
        <v/>
      </c>
      <c r="W33" s="79" t="str">
        <f>IF('ตัวชี้วัดปลายทาง,ผลการเรียนรู้'!Z34="","",'ตัวชี้วัดปลายทาง,ผลการเรียนรู้'!Z34)</f>
        <v/>
      </c>
    </row>
    <row r="34" spans="1:23" ht="21.6" customHeight="1" x14ac:dyDescent="0.35">
      <c r="A34" s="80">
        <f>IF('ตัวชี้วัดปลายทาง,ผลการเรียนรู้'!B35="","",'ตัวชี้วัดปลายทาง,ผลการเรียนรู้'!B35)</f>
        <v>32</v>
      </c>
      <c r="B34" s="82" t="str">
        <f>IF('ตัวชี้วัดปลายทาง,ผลการเรียนรู้'!E35="","",'ตัวชี้วัดปลายทาง,ผลการเรียนรู้'!E35)</f>
        <v/>
      </c>
      <c r="C34" s="82" t="str">
        <f>IF('ตัวชี้วัดปลายทาง,ผลการเรียนรู้'!F35="","",'ตัวชี้วัดปลายทาง,ผลการเรียนรู้'!F35)</f>
        <v/>
      </c>
      <c r="D34" s="82" t="str">
        <f>IF('ตัวชี้วัดปลายทาง,ผลการเรียนรู้'!G35="","",'ตัวชี้วัดปลายทาง,ผลการเรียนรู้'!G35)</f>
        <v/>
      </c>
      <c r="E34" s="82" t="str">
        <f>IF('ตัวชี้วัดปลายทาง,ผลการเรียนรู้'!H35="","",'ตัวชี้วัดปลายทาง,ผลการเรียนรู้'!H35)</f>
        <v/>
      </c>
      <c r="F34" s="82" t="str">
        <f>IF('ตัวชี้วัดปลายทาง,ผลการเรียนรู้'!I35="","",'ตัวชี้วัดปลายทาง,ผลการเรียนรู้'!I35)</f>
        <v/>
      </c>
      <c r="G34" s="82" t="str">
        <f>IF('ตัวชี้วัดปลายทาง,ผลการเรียนรู้'!J35="","",'ตัวชี้วัดปลายทาง,ผลการเรียนรู้'!J35)</f>
        <v/>
      </c>
      <c r="H34" s="82" t="str">
        <f>IF('ตัวชี้วัดปลายทาง,ผลการเรียนรู้'!K35="","",'ตัวชี้วัดปลายทาง,ผลการเรียนรู้'!K35)</f>
        <v/>
      </c>
      <c r="I34" s="82" t="str">
        <f>IF('ตัวชี้วัดปลายทาง,ผลการเรียนรู้'!L35="","",'ตัวชี้วัดปลายทาง,ผลการเรียนรู้'!L35)</f>
        <v/>
      </c>
      <c r="J34" s="82" t="str">
        <f>IF('ตัวชี้วัดปลายทาง,ผลการเรียนรู้'!M35="","",'ตัวชี้วัดปลายทาง,ผลการเรียนรู้'!M35)</f>
        <v/>
      </c>
      <c r="K34" s="82" t="str">
        <f>IF('ตัวชี้วัดปลายทาง,ผลการเรียนรู้'!N35="","",'ตัวชี้วัดปลายทาง,ผลการเรียนรู้'!N35)</f>
        <v/>
      </c>
      <c r="L34" s="82" t="str">
        <f>IF('ตัวชี้วัดปลายทาง,ผลการเรียนรู้'!O35="","",'ตัวชี้วัดปลายทาง,ผลการเรียนรู้'!O35)</f>
        <v/>
      </c>
      <c r="M34" s="82" t="str">
        <f>IF('ตัวชี้วัดปลายทาง,ผลการเรียนรู้'!P35="","",'ตัวชี้วัดปลายทาง,ผลการเรียนรู้'!P35)</f>
        <v/>
      </c>
      <c r="N34" s="82" t="str">
        <f>IF('ตัวชี้วัดปลายทาง,ผลการเรียนรู้'!Q35="","",'ตัวชี้วัดปลายทาง,ผลการเรียนรู้'!Q35)</f>
        <v/>
      </c>
      <c r="O34" s="82" t="str">
        <f>IF('ตัวชี้วัดปลายทาง,ผลการเรียนรู้'!R35="","",'ตัวชี้วัดปลายทาง,ผลการเรียนรู้'!R35)</f>
        <v/>
      </c>
      <c r="P34" s="82" t="str">
        <f>IF('ตัวชี้วัดปลายทาง,ผลการเรียนรู้'!S35="","",'ตัวชี้วัดปลายทาง,ผลการเรียนรู้'!S35)</f>
        <v/>
      </c>
      <c r="Q34" s="82" t="str">
        <f>IF('ตัวชี้วัดปลายทาง,ผลการเรียนรู้'!T35="","",'ตัวชี้วัดปลายทาง,ผลการเรียนรู้'!T35)</f>
        <v/>
      </c>
      <c r="R34" s="82" t="str">
        <f>IF('ตัวชี้วัดปลายทาง,ผลการเรียนรู้'!U35="","",'ตัวชี้วัดปลายทาง,ผลการเรียนรู้'!U35)</f>
        <v/>
      </c>
      <c r="S34" s="82" t="str">
        <f>IF('ตัวชี้วัดปลายทาง,ผลการเรียนรู้'!V35="","",'ตัวชี้วัดปลายทาง,ผลการเรียนรู้'!V35)</f>
        <v/>
      </c>
      <c r="T34" s="82" t="str">
        <f>IF('ตัวชี้วัดปลายทาง,ผลการเรียนรู้'!W35="","",'ตัวชี้วัดปลายทาง,ผลการเรียนรู้'!W35)</f>
        <v/>
      </c>
      <c r="U34" s="82" t="str">
        <f>IF('ตัวชี้วัดปลายทาง,ผลการเรียนรู้'!X35="","",'ตัวชี้วัดปลายทาง,ผลการเรียนรู้'!X35)</f>
        <v/>
      </c>
      <c r="V34" s="79" t="str">
        <f>IF('ตัวชี้วัดปลายทาง,ผลการเรียนรู้'!Y35="","",'ตัวชี้วัดปลายทาง,ผลการเรียนรู้'!Y35)</f>
        <v/>
      </c>
      <c r="W34" s="79" t="str">
        <f>IF('ตัวชี้วัดปลายทาง,ผลการเรียนรู้'!Z35="","",'ตัวชี้วัดปลายทาง,ผลการเรียนรู้'!Z35)</f>
        <v/>
      </c>
    </row>
    <row r="35" spans="1:23" ht="21.6" customHeight="1" x14ac:dyDescent="0.35">
      <c r="A35" s="80">
        <f>IF('ตัวชี้วัดปลายทาง,ผลการเรียนรู้'!B36="","",'ตัวชี้วัดปลายทาง,ผลการเรียนรู้'!B36)</f>
        <v>33</v>
      </c>
      <c r="B35" s="82" t="str">
        <f>IF('ตัวชี้วัดปลายทาง,ผลการเรียนรู้'!E36="","",'ตัวชี้วัดปลายทาง,ผลการเรียนรู้'!E36)</f>
        <v/>
      </c>
      <c r="C35" s="82" t="str">
        <f>IF('ตัวชี้วัดปลายทาง,ผลการเรียนรู้'!F36="","",'ตัวชี้วัดปลายทาง,ผลการเรียนรู้'!F36)</f>
        <v/>
      </c>
      <c r="D35" s="82" t="str">
        <f>IF('ตัวชี้วัดปลายทาง,ผลการเรียนรู้'!G36="","",'ตัวชี้วัดปลายทาง,ผลการเรียนรู้'!G36)</f>
        <v/>
      </c>
      <c r="E35" s="82" t="str">
        <f>IF('ตัวชี้วัดปลายทาง,ผลการเรียนรู้'!H36="","",'ตัวชี้วัดปลายทาง,ผลการเรียนรู้'!H36)</f>
        <v/>
      </c>
      <c r="F35" s="82" t="str">
        <f>IF('ตัวชี้วัดปลายทาง,ผลการเรียนรู้'!I36="","",'ตัวชี้วัดปลายทาง,ผลการเรียนรู้'!I36)</f>
        <v/>
      </c>
      <c r="G35" s="82" t="str">
        <f>IF('ตัวชี้วัดปลายทาง,ผลการเรียนรู้'!J36="","",'ตัวชี้วัดปลายทาง,ผลการเรียนรู้'!J36)</f>
        <v/>
      </c>
      <c r="H35" s="82" t="str">
        <f>IF('ตัวชี้วัดปลายทาง,ผลการเรียนรู้'!K36="","",'ตัวชี้วัดปลายทาง,ผลการเรียนรู้'!K36)</f>
        <v/>
      </c>
      <c r="I35" s="82" t="str">
        <f>IF('ตัวชี้วัดปลายทาง,ผลการเรียนรู้'!L36="","",'ตัวชี้วัดปลายทาง,ผลการเรียนรู้'!L36)</f>
        <v/>
      </c>
      <c r="J35" s="82" t="str">
        <f>IF('ตัวชี้วัดปลายทาง,ผลการเรียนรู้'!M36="","",'ตัวชี้วัดปลายทาง,ผลการเรียนรู้'!M36)</f>
        <v/>
      </c>
      <c r="K35" s="82" t="str">
        <f>IF('ตัวชี้วัดปลายทาง,ผลการเรียนรู้'!N36="","",'ตัวชี้วัดปลายทาง,ผลการเรียนรู้'!N36)</f>
        <v/>
      </c>
      <c r="L35" s="82" t="str">
        <f>IF('ตัวชี้วัดปลายทาง,ผลการเรียนรู้'!O36="","",'ตัวชี้วัดปลายทาง,ผลการเรียนรู้'!O36)</f>
        <v/>
      </c>
      <c r="M35" s="82" t="str">
        <f>IF('ตัวชี้วัดปลายทาง,ผลการเรียนรู้'!P36="","",'ตัวชี้วัดปลายทาง,ผลการเรียนรู้'!P36)</f>
        <v/>
      </c>
      <c r="N35" s="82" t="str">
        <f>IF('ตัวชี้วัดปลายทาง,ผลการเรียนรู้'!Q36="","",'ตัวชี้วัดปลายทาง,ผลการเรียนรู้'!Q36)</f>
        <v/>
      </c>
      <c r="O35" s="82" t="str">
        <f>IF('ตัวชี้วัดปลายทาง,ผลการเรียนรู้'!R36="","",'ตัวชี้วัดปลายทาง,ผลการเรียนรู้'!R36)</f>
        <v/>
      </c>
      <c r="P35" s="82" t="str">
        <f>IF('ตัวชี้วัดปลายทาง,ผลการเรียนรู้'!S36="","",'ตัวชี้วัดปลายทาง,ผลการเรียนรู้'!S36)</f>
        <v/>
      </c>
      <c r="Q35" s="82" t="str">
        <f>IF('ตัวชี้วัดปลายทาง,ผลการเรียนรู้'!T36="","",'ตัวชี้วัดปลายทาง,ผลการเรียนรู้'!T36)</f>
        <v/>
      </c>
      <c r="R35" s="82" t="str">
        <f>IF('ตัวชี้วัดปลายทาง,ผลการเรียนรู้'!U36="","",'ตัวชี้วัดปลายทาง,ผลการเรียนรู้'!U36)</f>
        <v/>
      </c>
      <c r="S35" s="82" t="str">
        <f>IF('ตัวชี้วัดปลายทาง,ผลการเรียนรู้'!V36="","",'ตัวชี้วัดปลายทาง,ผลการเรียนรู้'!V36)</f>
        <v/>
      </c>
      <c r="T35" s="82" t="str">
        <f>IF('ตัวชี้วัดปลายทาง,ผลการเรียนรู้'!W36="","",'ตัวชี้วัดปลายทาง,ผลการเรียนรู้'!W36)</f>
        <v/>
      </c>
      <c r="U35" s="82" t="str">
        <f>IF('ตัวชี้วัดปลายทาง,ผลการเรียนรู้'!X36="","",'ตัวชี้วัดปลายทาง,ผลการเรียนรู้'!X36)</f>
        <v/>
      </c>
      <c r="V35" s="79" t="str">
        <f>IF('ตัวชี้วัดปลายทาง,ผลการเรียนรู้'!Y36="","",'ตัวชี้วัดปลายทาง,ผลการเรียนรู้'!Y36)</f>
        <v/>
      </c>
      <c r="W35" s="79" t="str">
        <f>IF('ตัวชี้วัดปลายทาง,ผลการเรียนรู้'!Z36="","",'ตัวชี้วัดปลายทาง,ผลการเรียนรู้'!Z36)</f>
        <v/>
      </c>
    </row>
    <row r="36" spans="1:23" ht="21.6" customHeight="1" x14ac:dyDescent="0.35">
      <c r="A36" s="80">
        <f>IF('ตัวชี้วัดปลายทาง,ผลการเรียนรู้'!B37="","",'ตัวชี้วัดปลายทาง,ผลการเรียนรู้'!B37)</f>
        <v>34</v>
      </c>
      <c r="B36" s="82" t="str">
        <f>IF('ตัวชี้วัดปลายทาง,ผลการเรียนรู้'!E37="","",'ตัวชี้วัดปลายทาง,ผลการเรียนรู้'!E37)</f>
        <v/>
      </c>
      <c r="C36" s="82" t="str">
        <f>IF('ตัวชี้วัดปลายทาง,ผลการเรียนรู้'!F37="","",'ตัวชี้วัดปลายทาง,ผลการเรียนรู้'!F37)</f>
        <v/>
      </c>
      <c r="D36" s="82" t="str">
        <f>IF('ตัวชี้วัดปลายทาง,ผลการเรียนรู้'!G37="","",'ตัวชี้วัดปลายทาง,ผลการเรียนรู้'!G37)</f>
        <v/>
      </c>
      <c r="E36" s="82" t="str">
        <f>IF('ตัวชี้วัดปลายทาง,ผลการเรียนรู้'!H37="","",'ตัวชี้วัดปลายทาง,ผลการเรียนรู้'!H37)</f>
        <v/>
      </c>
      <c r="F36" s="82" t="str">
        <f>IF('ตัวชี้วัดปลายทาง,ผลการเรียนรู้'!I37="","",'ตัวชี้วัดปลายทาง,ผลการเรียนรู้'!I37)</f>
        <v/>
      </c>
      <c r="G36" s="82" t="str">
        <f>IF('ตัวชี้วัดปลายทาง,ผลการเรียนรู้'!J37="","",'ตัวชี้วัดปลายทาง,ผลการเรียนรู้'!J37)</f>
        <v/>
      </c>
      <c r="H36" s="82" t="str">
        <f>IF('ตัวชี้วัดปลายทาง,ผลการเรียนรู้'!K37="","",'ตัวชี้วัดปลายทาง,ผลการเรียนรู้'!K37)</f>
        <v/>
      </c>
      <c r="I36" s="82" t="str">
        <f>IF('ตัวชี้วัดปลายทาง,ผลการเรียนรู้'!L37="","",'ตัวชี้วัดปลายทาง,ผลการเรียนรู้'!L37)</f>
        <v/>
      </c>
      <c r="J36" s="82" t="str">
        <f>IF('ตัวชี้วัดปลายทาง,ผลการเรียนรู้'!M37="","",'ตัวชี้วัดปลายทาง,ผลการเรียนรู้'!M37)</f>
        <v/>
      </c>
      <c r="K36" s="82" t="str">
        <f>IF('ตัวชี้วัดปลายทาง,ผลการเรียนรู้'!N37="","",'ตัวชี้วัดปลายทาง,ผลการเรียนรู้'!N37)</f>
        <v/>
      </c>
      <c r="L36" s="82" t="str">
        <f>IF('ตัวชี้วัดปลายทาง,ผลการเรียนรู้'!O37="","",'ตัวชี้วัดปลายทาง,ผลการเรียนรู้'!O37)</f>
        <v/>
      </c>
      <c r="M36" s="82" t="str">
        <f>IF('ตัวชี้วัดปลายทาง,ผลการเรียนรู้'!P37="","",'ตัวชี้วัดปลายทาง,ผลการเรียนรู้'!P37)</f>
        <v/>
      </c>
      <c r="N36" s="82" t="str">
        <f>IF('ตัวชี้วัดปลายทาง,ผลการเรียนรู้'!Q37="","",'ตัวชี้วัดปลายทาง,ผลการเรียนรู้'!Q37)</f>
        <v/>
      </c>
      <c r="O36" s="82" t="str">
        <f>IF('ตัวชี้วัดปลายทาง,ผลการเรียนรู้'!R37="","",'ตัวชี้วัดปลายทาง,ผลการเรียนรู้'!R37)</f>
        <v/>
      </c>
      <c r="P36" s="82" t="str">
        <f>IF('ตัวชี้วัดปลายทาง,ผลการเรียนรู้'!S37="","",'ตัวชี้วัดปลายทาง,ผลการเรียนรู้'!S37)</f>
        <v/>
      </c>
      <c r="Q36" s="82" t="str">
        <f>IF('ตัวชี้วัดปลายทาง,ผลการเรียนรู้'!T37="","",'ตัวชี้วัดปลายทาง,ผลการเรียนรู้'!T37)</f>
        <v/>
      </c>
      <c r="R36" s="82" t="str">
        <f>IF('ตัวชี้วัดปลายทาง,ผลการเรียนรู้'!U37="","",'ตัวชี้วัดปลายทาง,ผลการเรียนรู้'!U37)</f>
        <v/>
      </c>
      <c r="S36" s="82" t="str">
        <f>IF('ตัวชี้วัดปลายทาง,ผลการเรียนรู้'!V37="","",'ตัวชี้วัดปลายทาง,ผลการเรียนรู้'!V37)</f>
        <v/>
      </c>
      <c r="T36" s="82" t="str">
        <f>IF('ตัวชี้วัดปลายทาง,ผลการเรียนรู้'!W37="","",'ตัวชี้วัดปลายทาง,ผลการเรียนรู้'!W37)</f>
        <v/>
      </c>
      <c r="U36" s="82" t="str">
        <f>IF('ตัวชี้วัดปลายทาง,ผลการเรียนรู้'!X37="","",'ตัวชี้วัดปลายทาง,ผลการเรียนรู้'!X37)</f>
        <v/>
      </c>
      <c r="V36" s="79" t="str">
        <f>IF('ตัวชี้วัดปลายทาง,ผลการเรียนรู้'!Y37="","",'ตัวชี้วัดปลายทาง,ผลการเรียนรู้'!Y37)</f>
        <v/>
      </c>
      <c r="W36" s="79" t="str">
        <f>IF('ตัวชี้วัดปลายทาง,ผลการเรียนรู้'!Z37="","",'ตัวชี้วัดปลายทาง,ผลการเรียนรู้'!Z37)</f>
        <v/>
      </c>
    </row>
    <row r="37" spans="1:23" ht="21.6" customHeight="1" x14ac:dyDescent="0.35">
      <c r="A37" s="80">
        <f>IF('ตัวชี้วัดปลายทาง,ผลการเรียนรู้'!B38="","",'ตัวชี้วัดปลายทาง,ผลการเรียนรู้'!B38)</f>
        <v>35</v>
      </c>
      <c r="B37" s="82" t="str">
        <f>IF('ตัวชี้วัดปลายทาง,ผลการเรียนรู้'!E38="","",'ตัวชี้วัดปลายทาง,ผลการเรียนรู้'!E38)</f>
        <v/>
      </c>
      <c r="C37" s="82" t="str">
        <f>IF('ตัวชี้วัดปลายทาง,ผลการเรียนรู้'!F38="","",'ตัวชี้วัดปลายทาง,ผลการเรียนรู้'!F38)</f>
        <v/>
      </c>
      <c r="D37" s="82" t="str">
        <f>IF('ตัวชี้วัดปลายทาง,ผลการเรียนรู้'!G38="","",'ตัวชี้วัดปลายทาง,ผลการเรียนรู้'!G38)</f>
        <v/>
      </c>
      <c r="E37" s="82" t="str">
        <f>IF('ตัวชี้วัดปลายทาง,ผลการเรียนรู้'!H38="","",'ตัวชี้วัดปลายทาง,ผลการเรียนรู้'!H38)</f>
        <v/>
      </c>
      <c r="F37" s="82" t="str">
        <f>IF('ตัวชี้วัดปลายทาง,ผลการเรียนรู้'!I38="","",'ตัวชี้วัดปลายทาง,ผลการเรียนรู้'!I38)</f>
        <v/>
      </c>
      <c r="G37" s="82" t="str">
        <f>IF('ตัวชี้วัดปลายทาง,ผลการเรียนรู้'!J38="","",'ตัวชี้วัดปลายทาง,ผลการเรียนรู้'!J38)</f>
        <v/>
      </c>
      <c r="H37" s="82" t="str">
        <f>IF('ตัวชี้วัดปลายทาง,ผลการเรียนรู้'!K38="","",'ตัวชี้วัดปลายทาง,ผลการเรียนรู้'!K38)</f>
        <v/>
      </c>
      <c r="I37" s="82" t="str">
        <f>IF('ตัวชี้วัดปลายทาง,ผลการเรียนรู้'!L38="","",'ตัวชี้วัดปลายทาง,ผลการเรียนรู้'!L38)</f>
        <v/>
      </c>
      <c r="J37" s="82" t="str">
        <f>IF('ตัวชี้วัดปลายทาง,ผลการเรียนรู้'!M38="","",'ตัวชี้วัดปลายทาง,ผลการเรียนรู้'!M38)</f>
        <v/>
      </c>
      <c r="K37" s="82" t="str">
        <f>IF('ตัวชี้วัดปลายทาง,ผลการเรียนรู้'!N38="","",'ตัวชี้วัดปลายทาง,ผลการเรียนรู้'!N38)</f>
        <v/>
      </c>
      <c r="L37" s="82" t="str">
        <f>IF('ตัวชี้วัดปลายทาง,ผลการเรียนรู้'!O38="","",'ตัวชี้วัดปลายทาง,ผลการเรียนรู้'!O38)</f>
        <v/>
      </c>
      <c r="M37" s="82" t="str">
        <f>IF('ตัวชี้วัดปลายทาง,ผลการเรียนรู้'!P38="","",'ตัวชี้วัดปลายทาง,ผลการเรียนรู้'!P38)</f>
        <v/>
      </c>
      <c r="N37" s="82" t="str">
        <f>IF('ตัวชี้วัดปลายทาง,ผลการเรียนรู้'!Q38="","",'ตัวชี้วัดปลายทาง,ผลการเรียนรู้'!Q38)</f>
        <v/>
      </c>
      <c r="O37" s="82" t="str">
        <f>IF('ตัวชี้วัดปลายทาง,ผลการเรียนรู้'!R38="","",'ตัวชี้วัดปลายทาง,ผลการเรียนรู้'!R38)</f>
        <v/>
      </c>
      <c r="P37" s="82" t="str">
        <f>IF('ตัวชี้วัดปลายทาง,ผลการเรียนรู้'!S38="","",'ตัวชี้วัดปลายทาง,ผลการเรียนรู้'!S38)</f>
        <v/>
      </c>
      <c r="Q37" s="82" t="str">
        <f>IF('ตัวชี้วัดปลายทาง,ผลการเรียนรู้'!T38="","",'ตัวชี้วัดปลายทาง,ผลการเรียนรู้'!T38)</f>
        <v/>
      </c>
      <c r="R37" s="82" t="str">
        <f>IF('ตัวชี้วัดปลายทาง,ผลการเรียนรู้'!U38="","",'ตัวชี้วัดปลายทาง,ผลการเรียนรู้'!U38)</f>
        <v/>
      </c>
      <c r="S37" s="82" t="str">
        <f>IF('ตัวชี้วัดปลายทาง,ผลการเรียนรู้'!V38="","",'ตัวชี้วัดปลายทาง,ผลการเรียนรู้'!V38)</f>
        <v/>
      </c>
      <c r="T37" s="82" t="str">
        <f>IF('ตัวชี้วัดปลายทาง,ผลการเรียนรู้'!W38="","",'ตัวชี้วัดปลายทาง,ผลการเรียนรู้'!W38)</f>
        <v/>
      </c>
      <c r="U37" s="82" t="str">
        <f>IF('ตัวชี้วัดปลายทาง,ผลการเรียนรู้'!X38="","",'ตัวชี้วัดปลายทาง,ผลการเรียนรู้'!X38)</f>
        <v/>
      </c>
      <c r="V37" s="79" t="str">
        <f>IF('ตัวชี้วัดปลายทาง,ผลการเรียนรู้'!Y38="","",'ตัวชี้วัดปลายทาง,ผลการเรียนรู้'!Y38)</f>
        <v/>
      </c>
      <c r="W37" s="79" t="str">
        <f>IF('ตัวชี้วัดปลายทาง,ผลการเรียนรู้'!Z38="","",'ตัวชี้วัดปลายทาง,ผลการเรียนรู้'!Z38)</f>
        <v/>
      </c>
    </row>
    <row r="38" spans="1:23" ht="21.6" customHeight="1" x14ac:dyDescent="0.35">
      <c r="A38" s="80">
        <f>IF('ตัวชี้วัดปลายทาง,ผลการเรียนรู้'!B39="","",'ตัวชี้วัดปลายทาง,ผลการเรียนรู้'!B39)</f>
        <v>36</v>
      </c>
      <c r="B38" s="82" t="str">
        <f>IF('ตัวชี้วัดปลายทาง,ผลการเรียนรู้'!E39="","",'ตัวชี้วัดปลายทาง,ผลการเรียนรู้'!E39)</f>
        <v/>
      </c>
      <c r="C38" s="82" t="str">
        <f>IF('ตัวชี้วัดปลายทาง,ผลการเรียนรู้'!F39="","",'ตัวชี้วัดปลายทาง,ผลการเรียนรู้'!F39)</f>
        <v/>
      </c>
      <c r="D38" s="82" t="str">
        <f>IF('ตัวชี้วัดปลายทาง,ผลการเรียนรู้'!G39="","",'ตัวชี้วัดปลายทาง,ผลการเรียนรู้'!G39)</f>
        <v/>
      </c>
      <c r="E38" s="82" t="str">
        <f>IF('ตัวชี้วัดปลายทาง,ผลการเรียนรู้'!H39="","",'ตัวชี้วัดปลายทาง,ผลการเรียนรู้'!H39)</f>
        <v/>
      </c>
      <c r="F38" s="82" t="str">
        <f>IF('ตัวชี้วัดปลายทาง,ผลการเรียนรู้'!I39="","",'ตัวชี้วัดปลายทาง,ผลการเรียนรู้'!I39)</f>
        <v/>
      </c>
      <c r="G38" s="82" t="str">
        <f>IF('ตัวชี้วัดปลายทาง,ผลการเรียนรู้'!J39="","",'ตัวชี้วัดปลายทาง,ผลการเรียนรู้'!J39)</f>
        <v/>
      </c>
      <c r="H38" s="82" t="str">
        <f>IF('ตัวชี้วัดปลายทาง,ผลการเรียนรู้'!K39="","",'ตัวชี้วัดปลายทาง,ผลการเรียนรู้'!K39)</f>
        <v/>
      </c>
      <c r="I38" s="82" t="str">
        <f>IF('ตัวชี้วัดปลายทาง,ผลการเรียนรู้'!L39="","",'ตัวชี้วัดปลายทาง,ผลการเรียนรู้'!L39)</f>
        <v/>
      </c>
      <c r="J38" s="82" t="str">
        <f>IF('ตัวชี้วัดปลายทาง,ผลการเรียนรู้'!M39="","",'ตัวชี้วัดปลายทาง,ผลการเรียนรู้'!M39)</f>
        <v/>
      </c>
      <c r="K38" s="82" t="str">
        <f>IF('ตัวชี้วัดปลายทาง,ผลการเรียนรู้'!N39="","",'ตัวชี้วัดปลายทาง,ผลการเรียนรู้'!N39)</f>
        <v/>
      </c>
      <c r="L38" s="82" t="str">
        <f>IF('ตัวชี้วัดปลายทาง,ผลการเรียนรู้'!O39="","",'ตัวชี้วัดปลายทาง,ผลการเรียนรู้'!O39)</f>
        <v/>
      </c>
      <c r="M38" s="82" t="str">
        <f>IF('ตัวชี้วัดปลายทาง,ผลการเรียนรู้'!P39="","",'ตัวชี้วัดปลายทาง,ผลการเรียนรู้'!P39)</f>
        <v/>
      </c>
      <c r="N38" s="82" t="str">
        <f>IF('ตัวชี้วัดปลายทาง,ผลการเรียนรู้'!Q39="","",'ตัวชี้วัดปลายทาง,ผลการเรียนรู้'!Q39)</f>
        <v/>
      </c>
      <c r="O38" s="82" t="str">
        <f>IF('ตัวชี้วัดปลายทาง,ผลการเรียนรู้'!R39="","",'ตัวชี้วัดปลายทาง,ผลการเรียนรู้'!R39)</f>
        <v/>
      </c>
      <c r="P38" s="82" t="str">
        <f>IF('ตัวชี้วัดปลายทาง,ผลการเรียนรู้'!S39="","",'ตัวชี้วัดปลายทาง,ผลการเรียนรู้'!S39)</f>
        <v/>
      </c>
      <c r="Q38" s="82" t="str">
        <f>IF('ตัวชี้วัดปลายทาง,ผลการเรียนรู้'!T39="","",'ตัวชี้วัดปลายทาง,ผลการเรียนรู้'!T39)</f>
        <v/>
      </c>
      <c r="R38" s="82" t="str">
        <f>IF('ตัวชี้วัดปลายทาง,ผลการเรียนรู้'!U39="","",'ตัวชี้วัดปลายทาง,ผลการเรียนรู้'!U39)</f>
        <v/>
      </c>
      <c r="S38" s="82" t="str">
        <f>IF('ตัวชี้วัดปลายทาง,ผลการเรียนรู้'!V39="","",'ตัวชี้วัดปลายทาง,ผลการเรียนรู้'!V39)</f>
        <v/>
      </c>
      <c r="T38" s="82" t="str">
        <f>IF('ตัวชี้วัดปลายทาง,ผลการเรียนรู้'!W39="","",'ตัวชี้วัดปลายทาง,ผลการเรียนรู้'!W39)</f>
        <v/>
      </c>
      <c r="U38" s="82" t="str">
        <f>IF('ตัวชี้วัดปลายทาง,ผลการเรียนรู้'!X39="","",'ตัวชี้วัดปลายทาง,ผลการเรียนรู้'!X39)</f>
        <v/>
      </c>
      <c r="V38" s="79" t="str">
        <f>IF('ตัวชี้วัดปลายทาง,ผลการเรียนรู้'!Y39="","",'ตัวชี้วัดปลายทาง,ผลการเรียนรู้'!Y39)</f>
        <v/>
      </c>
      <c r="W38" s="79" t="str">
        <f>IF('ตัวชี้วัดปลายทาง,ผลการเรียนรู้'!Z39="","",'ตัวชี้วัดปลายทาง,ผลการเรียนรู้'!Z39)</f>
        <v/>
      </c>
    </row>
    <row r="39" spans="1:23" ht="21.6" customHeight="1" x14ac:dyDescent="0.35">
      <c r="A39" s="80">
        <f>IF('ตัวชี้วัดปลายทาง,ผลการเรียนรู้'!B40="","",'ตัวชี้วัดปลายทาง,ผลการเรียนรู้'!B40)</f>
        <v>37</v>
      </c>
      <c r="B39" s="82" t="str">
        <f>IF('ตัวชี้วัดปลายทาง,ผลการเรียนรู้'!E40="","",'ตัวชี้วัดปลายทาง,ผลการเรียนรู้'!E40)</f>
        <v/>
      </c>
      <c r="C39" s="82" t="str">
        <f>IF('ตัวชี้วัดปลายทาง,ผลการเรียนรู้'!F40="","",'ตัวชี้วัดปลายทาง,ผลการเรียนรู้'!F40)</f>
        <v/>
      </c>
      <c r="D39" s="82" t="str">
        <f>IF('ตัวชี้วัดปลายทาง,ผลการเรียนรู้'!G40="","",'ตัวชี้วัดปลายทาง,ผลการเรียนรู้'!G40)</f>
        <v/>
      </c>
      <c r="E39" s="82" t="str">
        <f>IF('ตัวชี้วัดปลายทาง,ผลการเรียนรู้'!H40="","",'ตัวชี้วัดปลายทาง,ผลการเรียนรู้'!H40)</f>
        <v/>
      </c>
      <c r="F39" s="82" t="str">
        <f>IF('ตัวชี้วัดปลายทาง,ผลการเรียนรู้'!I40="","",'ตัวชี้วัดปลายทาง,ผลการเรียนรู้'!I40)</f>
        <v/>
      </c>
      <c r="G39" s="82" t="str">
        <f>IF('ตัวชี้วัดปลายทาง,ผลการเรียนรู้'!J40="","",'ตัวชี้วัดปลายทาง,ผลการเรียนรู้'!J40)</f>
        <v/>
      </c>
      <c r="H39" s="82" t="str">
        <f>IF('ตัวชี้วัดปลายทาง,ผลการเรียนรู้'!K40="","",'ตัวชี้วัดปลายทาง,ผลการเรียนรู้'!K40)</f>
        <v/>
      </c>
      <c r="I39" s="82" t="str">
        <f>IF('ตัวชี้วัดปลายทาง,ผลการเรียนรู้'!L40="","",'ตัวชี้วัดปลายทาง,ผลการเรียนรู้'!L40)</f>
        <v/>
      </c>
      <c r="J39" s="82" t="str">
        <f>IF('ตัวชี้วัดปลายทาง,ผลการเรียนรู้'!M40="","",'ตัวชี้วัดปลายทาง,ผลการเรียนรู้'!M40)</f>
        <v/>
      </c>
      <c r="K39" s="82" t="str">
        <f>IF('ตัวชี้วัดปลายทาง,ผลการเรียนรู้'!N40="","",'ตัวชี้วัดปลายทาง,ผลการเรียนรู้'!N40)</f>
        <v/>
      </c>
      <c r="L39" s="82" t="str">
        <f>IF('ตัวชี้วัดปลายทาง,ผลการเรียนรู้'!O40="","",'ตัวชี้วัดปลายทาง,ผลการเรียนรู้'!O40)</f>
        <v/>
      </c>
      <c r="M39" s="82" t="str">
        <f>IF('ตัวชี้วัดปลายทาง,ผลการเรียนรู้'!P40="","",'ตัวชี้วัดปลายทาง,ผลการเรียนรู้'!P40)</f>
        <v/>
      </c>
      <c r="N39" s="82" t="str">
        <f>IF('ตัวชี้วัดปลายทาง,ผลการเรียนรู้'!Q40="","",'ตัวชี้วัดปลายทาง,ผลการเรียนรู้'!Q40)</f>
        <v/>
      </c>
      <c r="O39" s="82" t="str">
        <f>IF('ตัวชี้วัดปลายทาง,ผลการเรียนรู้'!R40="","",'ตัวชี้วัดปลายทาง,ผลการเรียนรู้'!R40)</f>
        <v/>
      </c>
      <c r="P39" s="82" t="str">
        <f>IF('ตัวชี้วัดปลายทาง,ผลการเรียนรู้'!S40="","",'ตัวชี้วัดปลายทาง,ผลการเรียนรู้'!S40)</f>
        <v/>
      </c>
      <c r="Q39" s="82" t="str">
        <f>IF('ตัวชี้วัดปลายทาง,ผลการเรียนรู้'!T40="","",'ตัวชี้วัดปลายทาง,ผลการเรียนรู้'!T40)</f>
        <v/>
      </c>
      <c r="R39" s="82" t="str">
        <f>IF('ตัวชี้วัดปลายทาง,ผลการเรียนรู้'!U40="","",'ตัวชี้วัดปลายทาง,ผลการเรียนรู้'!U40)</f>
        <v/>
      </c>
      <c r="S39" s="82" t="str">
        <f>IF('ตัวชี้วัดปลายทาง,ผลการเรียนรู้'!V40="","",'ตัวชี้วัดปลายทาง,ผลการเรียนรู้'!V40)</f>
        <v/>
      </c>
      <c r="T39" s="82" t="str">
        <f>IF('ตัวชี้วัดปลายทาง,ผลการเรียนรู้'!W40="","",'ตัวชี้วัดปลายทาง,ผลการเรียนรู้'!W40)</f>
        <v/>
      </c>
      <c r="U39" s="82" t="str">
        <f>IF('ตัวชี้วัดปลายทาง,ผลการเรียนรู้'!X40="","",'ตัวชี้วัดปลายทาง,ผลการเรียนรู้'!X40)</f>
        <v/>
      </c>
      <c r="V39" s="79" t="str">
        <f>IF('ตัวชี้วัดปลายทาง,ผลการเรียนรู้'!Y40="","",'ตัวชี้วัดปลายทาง,ผลการเรียนรู้'!Y40)</f>
        <v/>
      </c>
      <c r="W39" s="79" t="str">
        <f>IF('ตัวชี้วัดปลายทาง,ผลการเรียนรู้'!Z40="","",'ตัวชี้วัดปลายทาง,ผลการเรียนรู้'!Z40)</f>
        <v/>
      </c>
    </row>
    <row r="40" spans="1:23" ht="21.6" customHeight="1" x14ac:dyDescent="0.35">
      <c r="A40" s="80">
        <f>IF('ตัวชี้วัดปลายทาง,ผลการเรียนรู้'!B41="","",'ตัวชี้วัดปลายทาง,ผลการเรียนรู้'!B41)</f>
        <v>38</v>
      </c>
      <c r="B40" s="82" t="str">
        <f>IF('ตัวชี้วัดปลายทาง,ผลการเรียนรู้'!E41="","",'ตัวชี้วัดปลายทาง,ผลการเรียนรู้'!E41)</f>
        <v/>
      </c>
      <c r="C40" s="82" t="str">
        <f>IF('ตัวชี้วัดปลายทาง,ผลการเรียนรู้'!F41="","",'ตัวชี้วัดปลายทาง,ผลการเรียนรู้'!F41)</f>
        <v/>
      </c>
      <c r="D40" s="82" t="str">
        <f>IF('ตัวชี้วัดปลายทาง,ผลการเรียนรู้'!G41="","",'ตัวชี้วัดปลายทาง,ผลการเรียนรู้'!G41)</f>
        <v/>
      </c>
      <c r="E40" s="82" t="str">
        <f>IF('ตัวชี้วัดปลายทาง,ผลการเรียนรู้'!H41="","",'ตัวชี้วัดปลายทาง,ผลการเรียนรู้'!H41)</f>
        <v/>
      </c>
      <c r="F40" s="82" t="str">
        <f>IF('ตัวชี้วัดปลายทาง,ผลการเรียนรู้'!I41="","",'ตัวชี้วัดปลายทาง,ผลการเรียนรู้'!I41)</f>
        <v/>
      </c>
      <c r="G40" s="82" t="str">
        <f>IF('ตัวชี้วัดปลายทาง,ผลการเรียนรู้'!J41="","",'ตัวชี้วัดปลายทาง,ผลการเรียนรู้'!J41)</f>
        <v/>
      </c>
      <c r="H40" s="82" t="str">
        <f>IF('ตัวชี้วัดปลายทาง,ผลการเรียนรู้'!K41="","",'ตัวชี้วัดปลายทาง,ผลการเรียนรู้'!K41)</f>
        <v/>
      </c>
      <c r="I40" s="82" t="str">
        <f>IF('ตัวชี้วัดปลายทาง,ผลการเรียนรู้'!L41="","",'ตัวชี้วัดปลายทาง,ผลการเรียนรู้'!L41)</f>
        <v/>
      </c>
      <c r="J40" s="82" t="str">
        <f>IF('ตัวชี้วัดปลายทาง,ผลการเรียนรู้'!M41="","",'ตัวชี้วัดปลายทาง,ผลการเรียนรู้'!M41)</f>
        <v/>
      </c>
      <c r="K40" s="82" t="str">
        <f>IF('ตัวชี้วัดปลายทาง,ผลการเรียนรู้'!N41="","",'ตัวชี้วัดปลายทาง,ผลการเรียนรู้'!N41)</f>
        <v/>
      </c>
      <c r="L40" s="82" t="str">
        <f>IF('ตัวชี้วัดปลายทาง,ผลการเรียนรู้'!O41="","",'ตัวชี้วัดปลายทาง,ผลการเรียนรู้'!O41)</f>
        <v/>
      </c>
      <c r="M40" s="82" t="str">
        <f>IF('ตัวชี้วัดปลายทาง,ผลการเรียนรู้'!P41="","",'ตัวชี้วัดปลายทาง,ผลการเรียนรู้'!P41)</f>
        <v/>
      </c>
      <c r="N40" s="82" t="str">
        <f>IF('ตัวชี้วัดปลายทาง,ผลการเรียนรู้'!Q41="","",'ตัวชี้วัดปลายทาง,ผลการเรียนรู้'!Q41)</f>
        <v/>
      </c>
      <c r="O40" s="82" t="str">
        <f>IF('ตัวชี้วัดปลายทาง,ผลการเรียนรู้'!R41="","",'ตัวชี้วัดปลายทาง,ผลการเรียนรู้'!R41)</f>
        <v/>
      </c>
      <c r="P40" s="82" t="str">
        <f>IF('ตัวชี้วัดปลายทาง,ผลการเรียนรู้'!S41="","",'ตัวชี้วัดปลายทาง,ผลการเรียนรู้'!S41)</f>
        <v/>
      </c>
      <c r="Q40" s="82" t="str">
        <f>IF('ตัวชี้วัดปลายทาง,ผลการเรียนรู้'!T41="","",'ตัวชี้วัดปลายทาง,ผลการเรียนรู้'!T41)</f>
        <v/>
      </c>
      <c r="R40" s="82" t="str">
        <f>IF('ตัวชี้วัดปลายทาง,ผลการเรียนรู้'!U41="","",'ตัวชี้วัดปลายทาง,ผลการเรียนรู้'!U41)</f>
        <v/>
      </c>
      <c r="S40" s="82" t="str">
        <f>IF('ตัวชี้วัดปลายทาง,ผลการเรียนรู้'!V41="","",'ตัวชี้วัดปลายทาง,ผลการเรียนรู้'!V41)</f>
        <v/>
      </c>
      <c r="T40" s="82" t="str">
        <f>IF('ตัวชี้วัดปลายทาง,ผลการเรียนรู้'!W41="","",'ตัวชี้วัดปลายทาง,ผลการเรียนรู้'!W41)</f>
        <v/>
      </c>
      <c r="U40" s="82" t="str">
        <f>IF('ตัวชี้วัดปลายทาง,ผลการเรียนรู้'!X41="","",'ตัวชี้วัดปลายทาง,ผลการเรียนรู้'!X41)</f>
        <v/>
      </c>
      <c r="V40" s="79" t="str">
        <f>IF('ตัวชี้วัดปลายทาง,ผลการเรียนรู้'!Y41="","",'ตัวชี้วัดปลายทาง,ผลการเรียนรู้'!Y41)</f>
        <v/>
      </c>
      <c r="W40" s="79" t="str">
        <f>IF('ตัวชี้วัดปลายทาง,ผลการเรียนรู้'!Z41="","",'ตัวชี้วัดปลายทาง,ผลการเรียนรู้'!Z41)</f>
        <v/>
      </c>
    </row>
    <row r="41" spans="1:23" ht="21.6" customHeight="1" x14ac:dyDescent="0.35">
      <c r="A41" s="80">
        <f>IF('ตัวชี้วัดปลายทาง,ผลการเรียนรู้'!B42="","",'ตัวชี้วัดปลายทาง,ผลการเรียนรู้'!B42)</f>
        <v>39</v>
      </c>
      <c r="B41" s="82" t="str">
        <f>IF('ตัวชี้วัดปลายทาง,ผลการเรียนรู้'!E42="","",'ตัวชี้วัดปลายทาง,ผลการเรียนรู้'!E42)</f>
        <v/>
      </c>
      <c r="C41" s="82" t="str">
        <f>IF('ตัวชี้วัดปลายทาง,ผลการเรียนรู้'!F42="","",'ตัวชี้วัดปลายทาง,ผลการเรียนรู้'!F42)</f>
        <v/>
      </c>
      <c r="D41" s="82" t="str">
        <f>IF('ตัวชี้วัดปลายทาง,ผลการเรียนรู้'!G42="","",'ตัวชี้วัดปลายทาง,ผลการเรียนรู้'!G42)</f>
        <v/>
      </c>
      <c r="E41" s="82" t="str">
        <f>IF('ตัวชี้วัดปลายทาง,ผลการเรียนรู้'!H42="","",'ตัวชี้วัดปลายทาง,ผลการเรียนรู้'!H42)</f>
        <v/>
      </c>
      <c r="F41" s="82" t="str">
        <f>IF('ตัวชี้วัดปลายทาง,ผลการเรียนรู้'!I42="","",'ตัวชี้วัดปลายทาง,ผลการเรียนรู้'!I42)</f>
        <v/>
      </c>
      <c r="G41" s="82" t="str">
        <f>IF('ตัวชี้วัดปลายทาง,ผลการเรียนรู้'!J42="","",'ตัวชี้วัดปลายทาง,ผลการเรียนรู้'!J42)</f>
        <v/>
      </c>
      <c r="H41" s="82" t="str">
        <f>IF('ตัวชี้วัดปลายทาง,ผลการเรียนรู้'!K42="","",'ตัวชี้วัดปลายทาง,ผลการเรียนรู้'!K42)</f>
        <v/>
      </c>
      <c r="I41" s="82" t="str">
        <f>IF('ตัวชี้วัดปลายทาง,ผลการเรียนรู้'!L42="","",'ตัวชี้วัดปลายทาง,ผลการเรียนรู้'!L42)</f>
        <v/>
      </c>
      <c r="J41" s="82" t="str">
        <f>IF('ตัวชี้วัดปลายทาง,ผลการเรียนรู้'!M42="","",'ตัวชี้วัดปลายทาง,ผลการเรียนรู้'!M42)</f>
        <v/>
      </c>
      <c r="K41" s="82" t="str">
        <f>IF('ตัวชี้วัดปลายทาง,ผลการเรียนรู้'!N42="","",'ตัวชี้วัดปลายทาง,ผลการเรียนรู้'!N42)</f>
        <v/>
      </c>
      <c r="L41" s="82" t="str">
        <f>IF('ตัวชี้วัดปลายทาง,ผลการเรียนรู้'!O42="","",'ตัวชี้วัดปลายทาง,ผลการเรียนรู้'!O42)</f>
        <v/>
      </c>
      <c r="M41" s="82" t="str">
        <f>IF('ตัวชี้วัดปลายทาง,ผลการเรียนรู้'!P42="","",'ตัวชี้วัดปลายทาง,ผลการเรียนรู้'!P42)</f>
        <v/>
      </c>
      <c r="N41" s="82" t="str">
        <f>IF('ตัวชี้วัดปลายทาง,ผลการเรียนรู้'!Q42="","",'ตัวชี้วัดปลายทาง,ผลการเรียนรู้'!Q42)</f>
        <v/>
      </c>
      <c r="O41" s="82" t="str">
        <f>IF('ตัวชี้วัดปลายทาง,ผลการเรียนรู้'!R42="","",'ตัวชี้วัดปลายทาง,ผลการเรียนรู้'!R42)</f>
        <v/>
      </c>
      <c r="P41" s="82" t="str">
        <f>IF('ตัวชี้วัดปลายทาง,ผลการเรียนรู้'!S42="","",'ตัวชี้วัดปลายทาง,ผลการเรียนรู้'!S42)</f>
        <v/>
      </c>
      <c r="Q41" s="82" t="str">
        <f>IF('ตัวชี้วัดปลายทาง,ผลการเรียนรู้'!T42="","",'ตัวชี้วัดปลายทาง,ผลการเรียนรู้'!T42)</f>
        <v/>
      </c>
      <c r="R41" s="82" t="str">
        <f>IF('ตัวชี้วัดปลายทาง,ผลการเรียนรู้'!U42="","",'ตัวชี้วัดปลายทาง,ผลการเรียนรู้'!U42)</f>
        <v/>
      </c>
      <c r="S41" s="82" t="str">
        <f>IF('ตัวชี้วัดปลายทาง,ผลการเรียนรู้'!V42="","",'ตัวชี้วัดปลายทาง,ผลการเรียนรู้'!V42)</f>
        <v/>
      </c>
      <c r="T41" s="82" t="str">
        <f>IF('ตัวชี้วัดปลายทาง,ผลการเรียนรู้'!W42="","",'ตัวชี้วัดปลายทาง,ผลการเรียนรู้'!W42)</f>
        <v/>
      </c>
      <c r="U41" s="82" t="str">
        <f>IF('ตัวชี้วัดปลายทาง,ผลการเรียนรู้'!X42="","",'ตัวชี้วัดปลายทาง,ผลการเรียนรู้'!X42)</f>
        <v/>
      </c>
      <c r="V41" s="79" t="str">
        <f>IF('ตัวชี้วัดปลายทาง,ผลการเรียนรู้'!Y42="","",'ตัวชี้วัดปลายทาง,ผลการเรียนรู้'!Y42)</f>
        <v/>
      </c>
      <c r="W41" s="79" t="str">
        <f>IF('ตัวชี้วัดปลายทาง,ผลการเรียนรู้'!Z42="","",'ตัวชี้วัดปลายทาง,ผลการเรียนรู้'!Z42)</f>
        <v/>
      </c>
    </row>
    <row r="42" spans="1:23" ht="21.6" customHeight="1" x14ac:dyDescent="0.35">
      <c r="A42" s="80">
        <f>IF('ตัวชี้วัดปลายทาง,ผลการเรียนรู้'!B43="","",'ตัวชี้วัดปลายทาง,ผลการเรียนรู้'!B43)</f>
        <v>40</v>
      </c>
      <c r="B42" s="82" t="str">
        <f>IF('ตัวชี้วัดปลายทาง,ผลการเรียนรู้'!E43="","",'ตัวชี้วัดปลายทาง,ผลการเรียนรู้'!E43)</f>
        <v/>
      </c>
      <c r="C42" s="82" t="str">
        <f>IF('ตัวชี้วัดปลายทาง,ผลการเรียนรู้'!F43="","",'ตัวชี้วัดปลายทาง,ผลการเรียนรู้'!F43)</f>
        <v/>
      </c>
      <c r="D42" s="82" t="str">
        <f>IF('ตัวชี้วัดปลายทาง,ผลการเรียนรู้'!G43="","",'ตัวชี้วัดปลายทาง,ผลการเรียนรู้'!G43)</f>
        <v/>
      </c>
      <c r="E42" s="82" t="str">
        <f>IF('ตัวชี้วัดปลายทาง,ผลการเรียนรู้'!H43="","",'ตัวชี้วัดปลายทาง,ผลการเรียนรู้'!H43)</f>
        <v/>
      </c>
      <c r="F42" s="82" t="str">
        <f>IF('ตัวชี้วัดปลายทาง,ผลการเรียนรู้'!I43="","",'ตัวชี้วัดปลายทาง,ผลการเรียนรู้'!I43)</f>
        <v/>
      </c>
      <c r="G42" s="82" t="str">
        <f>IF('ตัวชี้วัดปลายทาง,ผลการเรียนรู้'!J43="","",'ตัวชี้วัดปลายทาง,ผลการเรียนรู้'!J43)</f>
        <v/>
      </c>
      <c r="H42" s="82" t="str">
        <f>IF('ตัวชี้วัดปลายทาง,ผลการเรียนรู้'!K43="","",'ตัวชี้วัดปลายทาง,ผลการเรียนรู้'!K43)</f>
        <v/>
      </c>
      <c r="I42" s="82" t="str">
        <f>IF('ตัวชี้วัดปลายทาง,ผลการเรียนรู้'!L43="","",'ตัวชี้วัดปลายทาง,ผลการเรียนรู้'!L43)</f>
        <v/>
      </c>
      <c r="J42" s="82" t="str">
        <f>IF('ตัวชี้วัดปลายทาง,ผลการเรียนรู้'!M43="","",'ตัวชี้วัดปลายทาง,ผลการเรียนรู้'!M43)</f>
        <v/>
      </c>
      <c r="K42" s="82" t="str">
        <f>IF('ตัวชี้วัดปลายทาง,ผลการเรียนรู้'!N43="","",'ตัวชี้วัดปลายทาง,ผลการเรียนรู้'!N43)</f>
        <v/>
      </c>
      <c r="L42" s="82" t="str">
        <f>IF('ตัวชี้วัดปลายทาง,ผลการเรียนรู้'!O43="","",'ตัวชี้วัดปลายทาง,ผลการเรียนรู้'!O43)</f>
        <v/>
      </c>
      <c r="M42" s="82" t="str">
        <f>IF('ตัวชี้วัดปลายทาง,ผลการเรียนรู้'!P43="","",'ตัวชี้วัดปลายทาง,ผลการเรียนรู้'!P43)</f>
        <v/>
      </c>
      <c r="N42" s="82" t="str">
        <f>IF('ตัวชี้วัดปลายทาง,ผลการเรียนรู้'!Q43="","",'ตัวชี้วัดปลายทาง,ผลการเรียนรู้'!Q43)</f>
        <v/>
      </c>
      <c r="O42" s="82" t="str">
        <f>IF('ตัวชี้วัดปลายทาง,ผลการเรียนรู้'!R43="","",'ตัวชี้วัดปลายทาง,ผลการเรียนรู้'!R43)</f>
        <v/>
      </c>
      <c r="P42" s="82" t="str">
        <f>IF('ตัวชี้วัดปลายทาง,ผลการเรียนรู้'!S43="","",'ตัวชี้วัดปลายทาง,ผลการเรียนรู้'!S43)</f>
        <v/>
      </c>
      <c r="Q42" s="82" t="str">
        <f>IF('ตัวชี้วัดปลายทาง,ผลการเรียนรู้'!T43="","",'ตัวชี้วัดปลายทาง,ผลการเรียนรู้'!T43)</f>
        <v/>
      </c>
      <c r="R42" s="82" t="str">
        <f>IF('ตัวชี้วัดปลายทาง,ผลการเรียนรู้'!U43="","",'ตัวชี้วัดปลายทาง,ผลการเรียนรู้'!U43)</f>
        <v/>
      </c>
      <c r="S42" s="82" t="str">
        <f>IF('ตัวชี้วัดปลายทาง,ผลการเรียนรู้'!V43="","",'ตัวชี้วัดปลายทาง,ผลการเรียนรู้'!V43)</f>
        <v/>
      </c>
      <c r="T42" s="82" t="str">
        <f>IF('ตัวชี้วัดปลายทาง,ผลการเรียนรู้'!W43="","",'ตัวชี้วัดปลายทาง,ผลการเรียนรู้'!W43)</f>
        <v/>
      </c>
      <c r="U42" s="82" t="str">
        <f>IF('ตัวชี้วัดปลายทาง,ผลการเรียนรู้'!X43="","",'ตัวชี้วัดปลายทาง,ผลการเรียนรู้'!X43)</f>
        <v/>
      </c>
      <c r="V42" s="79" t="str">
        <f>IF('ตัวชี้วัดปลายทาง,ผลการเรียนรู้'!Y43="","",'ตัวชี้วัดปลายทาง,ผลการเรียนรู้'!Y43)</f>
        <v/>
      </c>
      <c r="W42" s="79" t="str">
        <f>IF('ตัวชี้วัดปลายทาง,ผลการเรียนรู้'!Z43="","",'ตัวชี้วัดปลายทาง,ผลการเรียนรู้'!Z43)</f>
        <v/>
      </c>
    </row>
    <row r="43" spans="1:23" ht="21.6" customHeight="1" x14ac:dyDescent="0.35">
      <c r="A43" s="80">
        <f>IF('ตัวชี้วัดปลายทาง,ผลการเรียนรู้'!B44="","",'ตัวชี้วัดปลายทาง,ผลการเรียนรู้'!B44)</f>
        <v>41</v>
      </c>
      <c r="B43" s="82" t="str">
        <f>IF('ตัวชี้วัดปลายทาง,ผลการเรียนรู้'!E44="","",'ตัวชี้วัดปลายทาง,ผลการเรียนรู้'!E44)</f>
        <v/>
      </c>
      <c r="C43" s="82" t="str">
        <f>IF('ตัวชี้วัดปลายทาง,ผลการเรียนรู้'!F44="","",'ตัวชี้วัดปลายทาง,ผลการเรียนรู้'!F44)</f>
        <v/>
      </c>
      <c r="D43" s="82" t="str">
        <f>IF('ตัวชี้วัดปลายทาง,ผลการเรียนรู้'!G44="","",'ตัวชี้วัดปลายทาง,ผลการเรียนรู้'!G44)</f>
        <v/>
      </c>
      <c r="E43" s="82" t="str">
        <f>IF('ตัวชี้วัดปลายทาง,ผลการเรียนรู้'!H44="","",'ตัวชี้วัดปลายทาง,ผลการเรียนรู้'!H44)</f>
        <v/>
      </c>
      <c r="F43" s="82" t="str">
        <f>IF('ตัวชี้วัดปลายทาง,ผลการเรียนรู้'!I44="","",'ตัวชี้วัดปลายทาง,ผลการเรียนรู้'!I44)</f>
        <v/>
      </c>
      <c r="G43" s="82" t="str">
        <f>IF('ตัวชี้วัดปลายทาง,ผลการเรียนรู้'!J44="","",'ตัวชี้วัดปลายทาง,ผลการเรียนรู้'!J44)</f>
        <v/>
      </c>
      <c r="H43" s="82" t="str">
        <f>IF('ตัวชี้วัดปลายทาง,ผลการเรียนรู้'!K44="","",'ตัวชี้วัดปลายทาง,ผลการเรียนรู้'!K44)</f>
        <v/>
      </c>
      <c r="I43" s="82" t="str">
        <f>IF('ตัวชี้วัดปลายทาง,ผลการเรียนรู้'!L44="","",'ตัวชี้วัดปลายทาง,ผลการเรียนรู้'!L44)</f>
        <v/>
      </c>
      <c r="J43" s="82" t="str">
        <f>IF('ตัวชี้วัดปลายทาง,ผลการเรียนรู้'!M44="","",'ตัวชี้วัดปลายทาง,ผลการเรียนรู้'!M44)</f>
        <v/>
      </c>
      <c r="K43" s="82" t="str">
        <f>IF('ตัวชี้วัดปลายทาง,ผลการเรียนรู้'!N44="","",'ตัวชี้วัดปลายทาง,ผลการเรียนรู้'!N44)</f>
        <v/>
      </c>
      <c r="L43" s="82" t="str">
        <f>IF('ตัวชี้วัดปลายทาง,ผลการเรียนรู้'!O44="","",'ตัวชี้วัดปลายทาง,ผลการเรียนรู้'!O44)</f>
        <v/>
      </c>
      <c r="M43" s="82" t="str">
        <f>IF('ตัวชี้วัดปลายทาง,ผลการเรียนรู้'!P44="","",'ตัวชี้วัดปลายทาง,ผลการเรียนรู้'!P44)</f>
        <v/>
      </c>
      <c r="N43" s="82" t="str">
        <f>IF('ตัวชี้วัดปลายทาง,ผลการเรียนรู้'!Q44="","",'ตัวชี้วัดปลายทาง,ผลการเรียนรู้'!Q44)</f>
        <v/>
      </c>
      <c r="O43" s="82" t="str">
        <f>IF('ตัวชี้วัดปลายทาง,ผลการเรียนรู้'!R44="","",'ตัวชี้วัดปลายทาง,ผลการเรียนรู้'!R44)</f>
        <v/>
      </c>
      <c r="P43" s="82" t="str">
        <f>IF('ตัวชี้วัดปลายทาง,ผลการเรียนรู้'!S44="","",'ตัวชี้วัดปลายทาง,ผลการเรียนรู้'!S44)</f>
        <v/>
      </c>
      <c r="Q43" s="82" t="str">
        <f>IF('ตัวชี้วัดปลายทาง,ผลการเรียนรู้'!T44="","",'ตัวชี้วัดปลายทาง,ผลการเรียนรู้'!T44)</f>
        <v/>
      </c>
      <c r="R43" s="82" t="str">
        <f>IF('ตัวชี้วัดปลายทาง,ผลการเรียนรู้'!U44="","",'ตัวชี้วัดปลายทาง,ผลการเรียนรู้'!U44)</f>
        <v/>
      </c>
      <c r="S43" s="82" t="str">
        <f>IF('ตัวชี้วัดปลายทาง,ผลการเรียนรู้'!V44="","",'ตัวชี้วัดปลายทาง,ผลการเรียนรู้'!V44)</f>
        <v/>
      </c>
      <c r="T43" s="82" t="str">
        <f>IF('ตัวชี้วัดปลายทาง,ผลการเรียนรู้'!W44="","",'ตัวชี้วัดปลายทาง,ผลการเรียนรู้'!W44)</f>
        <v/>
      </c>
      <c r="U43" s="82" t="str">
        <f>IF('ตัวชี้วัดปลายทาง,ผลการเรียนรู้'!X44="","",'ตัวชี้วัดปลายทาง,ผลการเรียนรู้'!X44)</f>
        <v/>
      </c>
      <c r="V43" s="79" t="str">
        <f>IF('ตัวชี้วัดปลายทาง,ผลการเรียนรู้'!Y44="","",'ตัวชี้วัดปลายทาง,ผลการเรียนรู้'!Y44)</f>
        <v/>
      </c>
      <c r="W43" s="79" t="str">
        <f>IF('ตัวชี้วัดปลายทาง,ผลการเรียนรู้'!Z44="","",'ตัวชี้วัดปลายทาง,ผลการเรียนรู้'!Z44)</f>
        <v/>
      </c>
    </row>
    <row r="44" spans="1:23" ht="21.6" customHeight="1" x14ac:dyDescent="0.35">
      <c r="A44" s="80">
        <f>IF('ตัวชี้วัดปลายทาง,ผลการเรียนรู้'!B45="","",'ตัวชี้วัดปลายทาง,ผลการเรียนรู้'!B45)</f>
        <v>42</v>
      </c>
      <c r="B44" s="82" t="str">
        <f>IF('ตัวชี้วัดปลายทาง,ผลการเรียนรู้'!E45="","",'ตัวชี้วัดปลายทาง,ผลการเรียนรู้'!E45)</f>
        <v/>
      </c>
      <c r="C44" s="82" t="str">
        <f>IF('ตัวชี้วัดปลายทาง,ผลการเรียนรู้'!F45="","",'ตัวชี้วัดปลายทาง,ผลการเรียนรู้'!F45)</f>
        <v/>
      </c>
      <c r="D44" s="82" t="str">
        <f>IF('ตัวชี้วัดปลายทาง,ผลการเรียนรู้'!G45="","",'ตัวชี้วัดปลายทาง,ผลการเรียนรู้'!G45)</f>
        <v/>
      </c>
      <c r="E44" s="82" t="str">
        <f>IF('ตัวชี้วัดปลายทาง,ผลการเรียนรู้'!H45="","",'ตัวชี้วัดปลายทาง,ผลการเรียนรู้'!H45)</f>
        <v/>
      </c>
      <c r="F44" s="82" t="str">
        <f>IF('ตัวชี้วัดปลายทาง,ผลการเรียนรู้'!I45="","",'ตัวชี้วัดปลายทาง,ผลการเรียนรู้'!I45)</f>
        <v/>
      </c>
      <c r="G44" s="82" t="str">
        <f>IF('ตัวชี้วัดปลายทาง,ผลการเรียนรู้'!J45="","",'ตัวชี้วัดปลายทาง,ผลการเรียนรู้'!J45)</f>
        <v/>
      </c>
      <c r="H44" s="82" t="str">
        <f>IF('ตัวชี้วัดปลายทาง,ผลการเรียนรู้'!K45="","",'ตัวชี้วัดปลายทาง,ผลการเรียนรู้'!K45)</f>
        <v/>
      </c>
      <c r="I44" s="82" t="str">
        <f>IF('ตัวชี้วัดปลายทาง,ผลการเรียนรู้'!L45="","",'ตัวชี้วัดปลายทาง,ผลการเรียนรู้'!L45)</f>
        <v/>
      </c>
      <c r="J44" s="82" t="str">
        <f>IF('ตัวชี้วัดปลายทาง,ผลการเรียนรู้'!M45="","",'ตัวชี้วัดปลายทาง,ผลการเรียนรู้'!M45)</f>
        <v/>
      </c>
      <c r="K44" s="82" t="str">
        <f>IF('ตัวชี้วัดปลายทาง,ผลการเรียนรู้'!N45="","",'ตัวชี้วัดปลายทาง,ผลการเรียนรู้'!N45)</f>
        <v/>
      </c>
      <c r="L44" s="82" t="str">
        <f>IF('ตัวชี้วัดปลายทาง,ผลการเรียนรู้'!O45="","",'ตัวชี้วัดปลายทาง,ผลการเรียนรู้'!O45)</f>
        <v/>
      </c>
      <c r="M44" s="82" t="str">
        <f>IF('ตัวชี้วัดปลายทาง,ผลการเรียนรู้'!P45="","",'ตัวชี้วัดปลายทาง,ผลการเรียนรู้'!P45)</f>
        <v/>
      </c>
      <c r="N44" s="82" t="str">
        <f>IF('ตัวชี้วัดปลายทาง,ผลการเรียนรู้'!Q45="","",'ตัวชี้วัดปลายทาง,ผลการเรียนรู้'!Q45)</f>
        <v/>
      </c>
      <c r="O44" s="82" t="str">
        <f>IF('ตัวชี้วัดปลายทาง,ผลการเรียนรู้'!R45="","",'ตัวชี้วัดปลายทาง,ผลการเรียนรู้'!R45)</f>
        <v/>
      </c>
      <c r="P44" s="82" t="str">
        <f>IF('ตัวชี้วัดปลายทาง,ผลการเรียนรู้'!S45="","",'ตัวชี้วัดปลายทาง,ผลการเรียนรู้'!S45)</f>
        <v/>
      </c>
      <c r="Q44" s="82" t="str">
        <f>IF('ตัวชี้วัดปลายทาง,ผลการเรียนรู้'!T45="","",'ตัวชี้วัดปลายทาง,ผลการเรียนรู้'!T45)</f>
        <v/>
      </c>
      <c r="R44" s="82" t="str">
        <f>IF('ตัวชี้วัดปลายทาง,ผลการเรียนรู้'!U45="","",'ตัวชี้วัดปลายทาง,ผลการเรียนรู้'!U45)</f>
        <v/>
      </c>
      <c r="S44" s="82" t="str">
        <f>IF('ตัวชี้วัดปลายทาง,ผลการเรียนรู้'!V45="","",'ตัวชี้วัดปลายทาง,ผลการเรียนรู้'!V45)</f>
        <v/>
      </c>
      <c r="T44" s="82" t="str">
        <f>IF('ตัวชี้วัดปลายทาง,ผลการเรียนรู้'!W45="","",'ตัวชี้วัดปลายทาง,ผลการเรียนรู้'!W45)</f>
        <v/>
      </c>
      <c r="U44" s="82" t="str">
        <f>IF('ตัวชี้วัดปลายทาง,ผลการเรียนรู้'!X45="","",'ตัวชี้วัดปลายทาง,ผลการเรียนรู้'!X45)</f>
        <v/>
      </c>
      <c r="V44" s="79" t="str">
        <f>IF('ตัวชี้วัดปลายทาง,ผลการเรียนรู้'!Y45="","",'ตัวชี้วัดปลายทาง,ผลการเรียนรู้'!Y45)</f>
        <v/>
      </c>
      <c r="W44" s="79" t="str">
        <f>IF('ตัวชี้วัดปลายทาง,ผลการเรียนรู้'!Z45="","",'ตัวชี้วัดปลายทาง,ผลการเรียนรู้'!Z45)</f>
        <v/>
      </c>
    </row>
    <row r="45" spans="1:23" ht="21.6" customHeight="1" x14ac:dyDescent="0.35">
      <c r="A45" s="80">
        <f>IF('ตัวชี้วัดปลายทาง,ผลการเรียนรู้'!B46="","",'ตัวชี้วัดปลายทาง,ผลการเรียนรู้'!B46)</f>
        <v>43</v>
      </c>
      <c r="B45" s="82" t="str">
        <f>IF('ตัวชี้วัดปลายทาง,ผลการเรียนรู้'!E46="","",'ตัวชี้วัดปลายทาง,ผลการเรียนรู้'!E46)</f>
        <v/>
      </c>
      <c r="C45" s="82" t="str">
        <f>IF('ตัวชี้วัดปลายทาง,ผลการเรียนรู้'!F46="","",'ตัวชี้วัดปลายทาง,ผลการเรียนรู้'!F46)</f>
        <v/>
      </c>
      <c r="D45" s="82" t="str">
        <f>IF('ตัวชี้วัดปลายทาง,ผลการเรียนรู้'!G46="","",'ตัวชี้วัดปลายทาง,ผลการเรียนรู้'!G46)</f>
        <v/>
      </c>
      <c r="E45" s="82" t="str">
        <f>IF('ตัวชี้วัดปลายทาง,ผลการเรียนรู้'!H46="","",'ตัวชี้วัดปลายทาง,ผลการเรียนรู้'!H46)</f>
        <v/>
      </c>
      <c r="F45" s="82" t="str">
        <f>IF('ตัวชี้วัดปลายทาง,ผลการเรียนรู้'!I46="","",'ตัวชี้วัดปลายทาง,ผลการเรียนรู้'!I46)</f>
        <v/>
      </c>
      <c r="G45" s="82" t="str">
        <f>IF('ตัวชี้วัดปลายทาง,ผลการเรียนรู้'!J46="","",'ตัวชี้วัดปลายทาง,ผลการเรียนรู้'!J46)</f>
        <v/>
      </c>
      <c r="H45" s="82" t="str">
        <f>IF('ตัวชี้วัดปลายทาง,ผลการเรียนรู้'!K46="","",'ตัวชี้วัดปลายทาง,ผลการเรียนรู้'!K46)</f>
        <v/>
      </c>
      <c r="I45" s="82" t="str">
        <f>IF('ตัวชี้วัดปลายทาง,ผลการเรียนรู้'!L46="","",'ตัวชี้วัดปลายทาง,ผลการเรียนรู้'!L46)</f>
        <v/>
      </c>
      <c r="J45" s="82" t="str">
        <f>IF('ตัวชี้วัดปลายทาง,ผลการเรียนรู้'!M46="","",'ตัวชี้วัดปลายทาง,ผลการเรียนรู้'!M46)</f>
        <v/>
      </c>
      <c r="K45" s="82" t="str">
        <f>IF('ตัวชี้วัดปลายทาง,ผลการเรียนรู้'!N46="","",'ตัวชี้วัดปลายทาง,ผลการเรียนรู้'!N46)</f>
        <v/>
      </c>
      <c r="L45" s="82" t="str">
        <f>IF('ตัวชี้วัดปลายทาง,ผลการเรียนรู้'!O46="","",'ตัวชี้วัดปลายทาง,ผลการเรียนรู้'!O46)</f>
        <v/>
      </c>
      <c r="M45" s="82" t="str">
        <f>IF('ตัวชี้วัดปลายทาง,ผลการเรียนรู้'!P46="","",'ตัวชี้วัดปลายทาง,ผลการเรียนรู้'!P46)</f>
        <v/>
      </c>
      <c r="N45" s="82" t="str">
        <f>IF('ตัวชี้วัดปลายทาง,ผลการเรียนรู้'!Q46="","",'ตัวชี้วัดปลายทาง,ผลการเรียนรู้'!Q46)</f>
        <v/>
      </c>
      <c r="O45" s="82" t="str">
        <f>IF('ตัวชี้วัดปลายทาง,ผลการเรียนรู้'!R46="","",'ตัวชี้วัดปลายทาง,ผลการเรียนรู้'!R46)</f>
        <v/>
      </c>
      <c r="P45" s="82" t="str">
        <f>IF('ตัวชี้วัดปลายทาง,ผลการเรียนรู้'!S46="","",'ตัวชี้วัดปลายทาง,ผลการเรียนรู้'!S46)</f>
        <v/>
      </c>
      <c r="Q45" s="82" t="str">
        <f>IF('ตัวชี้วัดปลายทาง,ผลการเรียนรู้'!T46="","",'ตัวชี้วัดปลายทาง,ผลการเรียนรู้'!T46)</f>
        <v/>
      </c>
      <c r="R45" s="82" t="str">
        <f>IF('ตัวชี้วัดปลายทาง,ผลการเรียนรู้'!U46="","",'ตัวชี้วัดปลายทาง,ผลการเรียนรู้'!U46)</f>
        <v/>
      </c>
      <c r="S45" s="82" t="str">
        <f>IF('ตัวชี้วัดปลายทาง,ผลการเรียนรู้'!V46="","",'ตัวชี้วัดปลายทาง,ผลการเรียนรู้'!V46)</f>
        <v/>
      </c>
      <c r="T45" s="82" t="str">
        <f>IF('ตัวชี้วัดปลายทาง,ผลการเรียนรู้'!W46="","",'ตัวชี้วัดปลายทาง,ผลการเรียนรู้'!W46)</f>
        <v/>
      </c>
      <c r="U45" s="82" t="str">
        <f>IF('ตัวชี้วัดปลายทาง,ผลการเรียนรู้'!X46="","",'ตัวชี้วัดปลายทาง,ผลการเรียนรู้'!X46)</f>
        <v/>
      </c>
      <c r="V45" s="79" t="str">
        <f>IF('ตัวชี้วัดปลายทาง,ผลการเรียนรู้'!Y46="","",'ตัวชี้วัดปลายทาง,ผลการเรียนรู้'!Y46)</f>
        <v/>
      </c>
      <c r="W45" s="79" t="str">
        <f>IF('ตัวชี้วัดปลายทาง,ผลการเรียนรู้'!Z46="","",'ตัวชี้วัดปลายทาง,ผลการเรียนรู้'!Z46)</f>
        <v/>
      </c>
    </row>
    <row r="46" spans="1:23" ht="21.6" customHeight="1" x14ac:dyDescent="0.35">
      <c r="A46" s="80">
        <f>IF('ตัวชี้วัดปลายทาง,ผลการเรียนรู้'!B47="","",'ตัวชี้วัดปลายทาง,ผลการเรียนรู้'!B47)</f>
        <v>44</v>
      </c>
      <c r="B46" s="82" t="str">
        <f>IF('ตัวชี้วัดปลายทาง,ผลการเรียนรู้'!E47="","",'ตัวชี้วัดปลายทาง,ผลการเรียนรู้'!E47)</f>
        <v/>
      </c>
      <c r="C46" s="82" t="str">
        <f>IF('ตัวชี้วัดปลายทาง,ผลการเรียนรู้'!F47="","",'ตัวชี้วัดปลายทาง,ผลการเรียนรู้'!F47)</f>
        <v/>
      </c>
      <c r="D46" s="82" t="str">
        <f>IF('ตัวชี้วัดปลายทาง,ผลการเรียนรู้'!G47="","",'ตัวชี้วัดปลายทาง,ผลการเรียนรู้'!G47)</f>
        <v/>
      </c>
      <c r="E46" s="82" t="str">
        <f>IF('ตัวชี้วัดปลายทาง,ผลการเรียนรู้'!H47="","",'ตัวชี้วัดปลายทาง,ผลการเรียนรู้'!H47)</f>
        <v/>
      </c>
      <c r="F46" s="82" t="str">
        <f>IF('ตัวชี้วัดปลายทาง,ผลการเรียนรู้'!I47="","",'ตัวชี้วัดปลายทาง,ผลการเรียนรู้'!I47)</f>
        <v/>
      </c>
      <c r="G46" s="82" t="str">
        <f>IF('ตัวชี้วัดปลายทาง,ผลการเรียนรู้'!J47="","",'ตัวชี้วัดปลายทาง,ผลการเรียนรู้'!J47)</f>
        <v/>
      </c>
      <c r="H46" s="82" t="str">
        <f>IF('ตัวชี้วัดปลายทาง,ผลการเรียนรู้'!K47="","",'ตัวชี้วัดปลายทาง,ผลการเรียนรู้'!K47)</f>
        <v/>
      </c>
      <c r="I46" s="82" t="str">
        <f>IF('ตัวชี้วัดปลายทาง,ผลการเรียนรู้'!L47="","",'ตัวชี้วัดปลายทาง,ผลการเรียนรู้'!L47)</f>
        <v/>
      </c>
      <c r="J46" s="82" t="str">
        <f>IF('ตัวชี้วัดปลายทาง,ผลการเรียนรู้'!M47="","",'ตัวชี้วัดปลายทาง,ผลการเรียนรู้'!M47)</f>
        <v/>
      </c>
      <c r="K46" s="82" t="str">
        <f>IF('ตัวชี้วัดปลายทาง,ผลการเรียนรู้'!N47="","",'ตัวชี้วัดปลายทาง,ผลการเรียนรู้'!N47)</f>
        <v/>
      </c>
      <c r="L46" s="82" t="str">
        <f>IF('ตัวชี้วัดปลายทาง,ผลการเรียนรู้'!O47="","",'ตัวชี้วัดปลายทาง,ผลการเรียนรู้'!O47)</f>
        <v/>
      </c>
      <c r="M46" s="82" t="str">
        <f>IF('ตัวชี้วัดปลายทาง,ผลการเรียนรู้'!P47="","",'ตัวชี้วัดปลายทาง,ผลการเรียนรู้'!P47)</f>
        <v/>
      </c>
      <c r="N46" s="82" t="str">
        <f>IF('ตัวชี้วัดปลายทาง,ผลการเรียนรู้'!Q47="","",'ตัวชี้วัดปลายทาง,ผลการเรียนรู้'!Q47)</f>
        <v/>
      </c>
      <c r="O46" s="82" t="str">
        <f>IF('ตัวชี้วัดปลายทาง,ผลการเรียนรู้'!R47="","",'ตัวชี้วัดปลายทาง,ผลการเรียนรู้'!R47)</f>
        <v/>
      </c>
      <c r="P46" s="82" t="str">
        <f>IF('ตัวชี้วัดปลายทาง,ผลการเรียนรู้'!S47="","",'ตัวชี้วัดปลายทาง,ผลการเรียนรู้'!S47)</f>
        <v/>
      </c>
      <c r="Q46" s="82" t="str">
        <f>IF('ตัวชี้วัดปลายทาง,ผลการเรียนรู้'!T47="","",'ตัวชี้วัดปลายทาง,ผลการเรียนรู้'!T47)</f>
        <v/>
      </c>
      <c r="R46" s="82" t="str">
        <f>IF('ตัวชี้วัดปลายทาง,ผลการเรียนรู้'!U47="","",'ตัวชี้วัดปลายทาง,ผลการเรียนรู้'!U47)</f>
        <v/>
      </c>
      <c r="S46" s="82" t="str">
        <f>IF('ตัวชี้วัดปลายทาง,ผลการเรียนรู้'!V47="","",'ตัวชี้วัดปลายทาง,ผลการเรียนรู้'!V47)</f>
        <v/>
      </c>
      <c r="T46" s="82" t="str">
        <f>IF('ตัวชี้วัดปลายทาง,ผลการเรียนรู้'!W47="","",'ตัวชี้วัดปลายทาง,ผลการเรียนรู้'!W47)</f>
        <v/>
      </c>
      <c r="U46" s="82" t="str">
        <f>IF('ตัวชี้วัดปลายทาง,ผลการเรียนรู้'!X47="","",'ตัวชี้วัดปลายทาง,ผลการเรียนรู้'!X47)</f>
        <v/>
      </c>
      <c r="V46" s="79" t="str">
        <f>IF('ตัวชี้วัดปลายทาง,ผลการเรียนรู้'!Y47="","",'ตัวชี้วัดปลายทาง,ผลการเรียนรู้'!Y47)</f>
        <v/>
      </c>
      <c r="W46" s="79" t="str">
        <f>IF('ตัวชี้วัดปลายทาง,ผลการเรียนรู้'!Z47="","",'ตัวชี้วัดปลายทาง,ผลการเรียนรู้'!Z47)</f>
        <v/>
      </c>
    </row>
    <row r="47" spans="1:23" ht="21.6" customHeight="1" x14ac:dyDescent="0.35">
      <c r="A47" s="80">
        <f>IF('ตัวชี้วัดปลายทาง,ผลการเรียนรู้'!B48="","",'ตัวชี้วัดปลายทาง,ผลการเรียนรู้'!B48)</f>
        <v>45</v>
      </c>
      <c r="B47" s="82" t="str">
        <f>IF('ตัวชี้วัดปลายทาง,ผลการเรียนรู้'!E48="","",'ตัวชี้วัดปลายทาง,ผลการเรียนรู้'!E48)</f>
        <v/>
      </c>
      <c r="C47" s="82" t="str">
        <f>IF('ตัวชี้วัดปลายทาง,ผลการเรียนรู้'!F48="","",'ตัวชี้วัดปลายทาง,ผลการเรียนรู้'!F48)</f>
        <v/>
      </c>
      <c r="D47" s="82" t="str">
        <f>IF('ตัวชี้วัดปลายทาง,ผลการเรียนรู้'!G48="","",'ตัวชี้วัดปลายทาง,ผลการเรียนรู้'!G48)</f>
        <v/>
      </c>
      <c r="E47" s="82" t="str">
        <f>IF('ตัวชี้วัดปลายทาง,ผลการเรียนรู้'!H48="","",'ตัวชี้วัดปลายทาง,ผลการเรียนรู้'!H48)</f>
        <v/>
      </c>
      <c r="F47" s="82" t="str">
        <f>IF('ตัวชี้วัดปลายทาง,ผลการเรียนรู้'!I48="","",'ตัวชี้วัดปลายทาง,ผลการเรียนรู้'!I48)</f>
        <v/>
      </c>
      <c r="G47" s="82" t="str">
        <f>IF('ตัวชี้วัดปลายทาง,ผลการเรียนรู้'!J48="","",'ตัวชี้วัดปลายทาง,ผลการเรียนรู้'!J48)</f>
        <v/>
      </c>
      <c r="H47" s="82" t="str">
        <f>IF('ตัวชี้วัดปลายทาง,ผลการเรียนรู้'!K48="","",'ตัวชี้วัดปลายทาง,ผลการเรียนรู้'!K48)</f>
        <v/>
      </c>
      <c r="I47" s="82" t="str">
        <f>IF('ตัวชี้วัดปลายทาง,ผลการเรียนรู้'!L48="","",'ตัวชี้วัดปลายทาง,ผลการเรียนรู้'!L48)</f>
        <v/>
      </c>
      <c r="J47" s="82" t="str">
        <f>IF('ตัวชี้วัดปลายทาง,ผลการเรียนรู้'!M48="","",'ตัวชี้วัดปลายทาง,ผลการเรียนรู้'!M48)</f>
        <v/>
      </c>
      <c r="K47" s="82" t="str">
        <f>IF('ตัวชี้วัดปลายทาง,ผลการเรียนรู้'!N48="","",'ตัวชี้วัดปลายทาง,ผลการเรียนรู้'!N48)</f>
        <v/>
      </c>
      <c r="L47" s="82" t="str">
        <f>IF('ตัวชี้วัดปลายทาง,ผลการเรียนรู้'!O48="","",'ตัวชี้วัดปลายทาง,ผลการเรียนรู้'!O48)</f>
        <v/>
      </c>
      <c r="M47" s="82" t="str">
        <f>IF('ตัวชี้วัดปลายทาง,ผลการเรียนรู้'!P48="","",'ตัวชี้วัดปลายทาง,ผลการเรียนรู้'!P48)</f>
        <v/>
      </c>
      <c r="N47" s="82" t="str">
        <f>IF('ตัวชี้วัดปลายทาง,ผลการเรียนรู้'!Q48="","",'ตัวชี้วัดปลายทาง,ผลการเรียนรู้'!Q48)</f>
        <v/>
      </c>
      <c r="O47" s="82" t="str">
        <f>IF('ตัวชี้วัดปลายทาง,ผลการเรียนรู้'!R48="","",'ตัวชี้วัดปลายทาง,ผลการเรียนรู้'!R48)</f>
        <v/>
      </c>
      <c r="P47" s="82" t="str">
        <f>IF('ตัวชี้วัดปลายทาง,ผลการเรียนรู้'!S48="","",'ตัวชี้วัดปลายทาง,ผลการเรียนรู้'!S48)</f>
        <v/>
      </c>
      <c r="Q47" s="82" t="str">
        <f>IF('ตัวชี้วัดปลายทาง,ผลการเรียนรู้'!T48="","",'ตัวชี้วัดปลายทาง,ผลการเรียนรู้'!T48)</f>
        <v/>
      </c>
      <c r="R47" s="82" t="str">
        <f>IF('ตัวชี้วัดปลายทาง,ผลการเรียนรู้'!U48="","",'ตัวชี้วัดปลายทาง,ผลการเรียนรู้'!U48)</f>
        <v/>
      </c>
      <c r="S47" s="82" t="str">
        <f>IF('ตัวชี้วัดปลายทาง,ผลการเรียนรู้'!V48="","",'ตัวชี้วัดปลายทาง,ผลการเรียนรู้'!V48)</f>
        <v/>
      </c>
      <c r="T47" s="82" t="str">
        <f>IF('ตัวชี้วัดปลายทาง,ผลการเรียนรู้'!W48="","",'ตัวชี้วัดปลายทาง,ผลการเรียนรู้'!W48)</f>
        <v/>
      </c>
      <c r="U47" s="82" t="str">
        <f>IF('ตัวชี้วัดปลายทาง,ผลการเรียนรู้'!X48="","",'ตัวชี้วัดปลายทาง,ผลการเรียนรู้'!X48)</f>
        <v/>
      </c>
      <c r="V47" s="79" t="str">
        <f>IF('ตัวชี้วัดปลายทาง,ผลการเรียนรู้'!Y48="","",'ตัวชี้วัดปลายทาง,ผลการเรียนรู้'!Y48)</f>
        <v/>
      </c>
      <c r="W47" s="79" t="str">
        <f>IF('ตัวชี้วัดปลายทาง,ผลการเรียนรู้'!Z48="","",'ตัวชี้วัดปลายทาง,ผลการเรียนรู้'!Z48)</f>
        <v/>
      </c>
    </row>
    <row r="48" spans="1:23" ht="21.6" customHeight="1" x14ac:dyDescent="0.35">
      <c r="A48" s="32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32"/>
      <c r="W48" s="32"/>
    </row>
    <row r="49" spans="1:23" ht="21.6" customHeight="1" x14ac:dyDescent="0.35">
      <c r="A49" s="32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32"/>
      <c r="W49" s="32"/>
    </row>
    <row r="50" spans="1:23" ht="21.6" customHeight="1" x14ac:dyDescent="0.35">
      <c r="A50" s="32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32"/>
      <c r="W50" s="32"/>
    </row>
    <row r="51" spans="1:23" ht="21.6" customHeight="1" x14ac:dyDescent="0.35">
      <c r="A51" s="32"/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32"/>
      <c r="W51" s="32"/>
    </row>
    <row r="52" spans="1:23" ht="21.6" customHeight="1" x14ac:dyDescent="0.35">
      <c r="A52" s="32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32"/>
      <c r="W52" s="32"/>
    </row>
    <row r="53" spans="1:23" ht="21.6" customHeight="1" x14ac:dyDescent="0.35">
      <c r="A53" s="32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32"/>
      <c r="W53" s="32"/>
    </row>
    <row r="54" spans="1:23" ht="21.6" customHeight="1" x14ac:dyDescent="0.35">
      <c r="A54" s="32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32"/>
      <c r="W54" s="32"/>
    </row>
    <row r="55" spans="1:23" ht="21.6" customHeight="1" x14ac:dyDescent="0.35">
      <c r="A55" s="32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32"/>
      <c r="W55" s="32"/>
    </row>
    <row r="56" spans="1:23" ht="21.6" customHeight="1" x14ac:dyDescent="0.35">
      <c r="A56" s="32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32"/>
      <c r="W56" s="32"/>
    </row>
    <row r="57" spans="1:23" ht="21.6" customHeight="1" x14ac:dyDescent="0.35">
      <c r="A57" s="32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32"/>
      <c r="W57" s="32"/>
    </row>
    <row r="58" spans="1:23" ht="21.6" customHeight="1" x14ac:dyDescent="0.35">
      <c r="A58" s="32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32"/>
      <c r="W58" s="32"/>
    </row>
    <row r="59" spans="1:23" ht="21.6" customHeight="1" x14ac:dyDescent="0.35">
      <c r="A59" s="32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32"/>
      <c r="W59" s="32"/>
    </row>
    <row r="60" spans="1:23" ht="21.6" customHeight="1" x14ac:dyDescent="0.35">
      <c r="A60" s="32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32"/>
      <c r="W60" s="32"/>
    </row>
    <row r="61" spans="1:23" ht="21.6" customHeight="1" x14ac:dyDescent="0.35">
      <c r="A61" s="32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32"/>
      <c r="W61" s="32"/>
    </row>
    <row r="62" spans="1:23" ht="21.6" customHeight="1" x14ac:dyDescent="0.35">
      <c r="A62" s="32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32"/>
      <c r="W62" s="32"/>
    </row>
    <row r="63" spans="1:23" ht="21.6" customHeight="1" x14ac:dyDescent="0.35">
      <c r="A63" s="32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32"/>
      <c r="W63" s="32"/>
    </row>
    <row r="64" spans="1:23" ht="21.6" customHeight="1" x14ac:dyDescent="0.35">
      <c r="A64" s="32"/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32"/>
      <c r="W64" s="32"/>
    </row>
    <row r="65" spans="1:23" ht="21.6" customHeight="1" x14ac:dyDescent="0.35">
      <c r="A65" s="32"/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32"/>
      <c r="W65" s="32"/>
    </row>
  </sheetData>
  <sheetProtection algorithmName="SHA-512" hashValue="MHTp7inT8oCYHI3baA5hqHJeGTBFe7ttv0Sn699Tpul+xhBvmuE4/0Apo53L0T6GszwBm/z7ZJUO4Sfcd5teQA==" saltValue="N4MqPBsAPRjzeMQsTCyqzA==" spinCount="100000" sheet="1" objects="1" scenarios="1"/>
  <mergeCells count="1">
    <mergeCell ref="A1:W1"/>
  </mergeCells>
  <pageMargins left="0.55118110236220474" right="3.937007874015748E-2" top="0.55118110236220474" bottom="0.55118110236220474" header="0.11811023622047245" footer="0.11811023622047245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CF369-E6CA-454D-A2CA-2676881EC318}">
  <sheetPr codeName="Sheet16">
    <tabColor rgb="FFFF0000"/>
  </sheetPr>
  <dimension ref="A1:S59"/>
  <sheetViews>
    <sheetView view="pageBreakPreview" zoomScale="130" zoomScaleNormal="100" zoomScaleSheetLayoutView="130" workbookViewId="0">
      <selection activeCell="P2" sqref="P2:P4"/>
    </sheetView>
  </sheetViews>
  <sheetFormatPr defaultColWidth="8.19921875" defaultRowHeight="18" x14ac:dyDescent="0.35"/>
  <cols>
    <col min="1" max="1" width="4.8984375" style="15" customWidth="1"/>
    <col min="2" max="6" width="3.5" style="15" customWidth="1"/>
    <col min="7" max="7" width="4.8984375" style="22" customWidth="1"/>
    <col min="8" max="8" width="4.8984375" style="15" customWidth="1"/>
    <col min="9" max="13" width="3.5" style="15" customWidth="1"/>
    <col min="14" max="14" width="4.8984375" style="15" customWidth="1"/>
    <col min="15" max="15" width="5.3984375" style="15" customWidth="1"/>
    <col min="16" max="19" width="7" style="15" customWidth="1"/>
    <col min="20" max="250" width="8.19921875" style="15"/>
    <col min="251" max="251" width="4.19921875" style="15" customWidth="1"/>
    <col min="252" max="256" width="4.296875" style="15" customWidth="1"/>
    <col min="257" max="258" width="5" style="15" customWidth="1"/>
    <col min="259" max="263" width="4.296875" style="15" customWidth="1"/>
    <col min="264" max="268" width="5" style="15" customWidth="1"/>
    <col min="269" max="269" width="5.69921875" style="15" customWidth="1"/>
    <col min="270" max="506" width="8.19921875" style="15"/>
    <col min="507" max="507" width="4.19921875" style="15" customWidth="1"/>
    <col min="508" max="512" width="4.296875" style="15" customWidth="1"/>
    <col min="513" max="514" width="5" style="15" customWidth="1"/>
    <col min="515" max="519" width="4.296875" style="15" customWidth="1"/>
    <col min="520" max="524" width="5" style="15" customWidth="1"/>
    <col min="525" max="525" width="5.69921875" style="15" customWidth="1"/>
    <col min="526" max="762" width="8.19921875" style="15"/>
    <col min="763" max="763" width="4.19921875" style="15" customWidth="1"/>
    <col min="764" max="768" width="4.296875" style="15" customWidth="1"/>
    <col min="769" max="770" width="5" style="15" customWidth="1"/>
    <col min="771" max="775" width="4.296875" style="15" customWidth="1"/>
    <col min="776" max="780" width="5" style="15" customWidth="1"/>
    <col min="781" max="781" width="5.69921875" style="15" customWidth="1"/>
    <col min="782" max="1018" width="8.19921875" style="15"/>
    <col min="1019" max="1019" width="4.19921875" style="15" customWidth="1"/>
    <col min="1020" max="1024" width="4.296875" style="15" customWidth="1"/>
    <col min="1025" max="1026" width="5" style="15" customWidth="1"/>
    <col min="1027" max="1031" width="4.296875" style="15" customWidth="1"/>
    <col min="1032" max="1036" width="5" style="15" customWidth="1"/>
    <col min="1037" max="1037" width="5.69921875" style="15" customWidth="1"/>
    <col min="1038" max="1274" width="8.19921875" style="15"/>
    <col min="1275" max="1275" width="4.19921875" style="15" customWidth="1"/>
    <col min="1276" max="1280" width="4.296875" style="15" customWidth="1"/>
    <col min="1281" max="1282" width="5" style="15" customWidth="1"/>
    <col min="1283" max="1287" width="4.296875" style="15" customWidth="1"/>
    <col min="1288" max="1292" width="5" style="15" customWidth="1"/>
    <col min="1293" max="1293" width="5.69921875" style="15" customWidth="1"/>
    <col min="1294" max="1530" width="8.19921875" style="15"/>
    <col min="1531" max="1531" width="4.19921875" style="15" customWidth="1"/>
    <col min="1532" max="1536" width="4.296875" style="15" customWidth="1"/>
    <col min="1537" max="1538" width="5" style="15" customWidth="1"/>
    <col min="1539" max="1543" width="4.296875" style="15" customWidth="1"/>
    <col min="1544" max="1548" width="5" style="15" customWidth="1"/>
    <col min="1549" max="1549" width="5.69921875" style="15" customWidth="1"/>
    <col min="1550" max="1786" width="8.19921875" style="15"/>
    <col min="1787" max="1787" width="4.19921875" style="15" customWidth="1"/>
    <col min="1788" max="1792" width="4.296875" style="15" customWidth="1"/>
    <col min="1793" max="1794" width="5" style="15" customWidth="1"/>
    <col min="1795" max="1799" width="4.296875" style="15" customWidth="1"/>
    <col min="1800" max="1804" width="5" style="15" customWidth="1"/>
    <col min="1805" max="1805" width="5.69921875" style="15" customWidth="1"/>
    <col min="1806" max="2042" width="8.19921875" style="15"/>
    <col min="2043" max="2043" width="4.19921875" style="15" customWidth="1"/>
    <col min="2044" max="2048" width="4.296875" style="15" customWidth="1"/>
    <col min="2049" max="2050" width="5" style="15" customWidth="1"/>
    <col min="2051" max="2055" width="4.296875" style="15" customWidth="1"/>
    <col min="2056" max="2060" width="5" style="15" customWidth="1"/>
    <col min="2061" max="2061" width="5.69921875" style="15" customWidth="1"/>
    <col min="2062" max="2298" width="8.19921875" style="15"/>
    <col min="2299" max="2299" width="4.19921875" style="15" customWidth="1"/>
    <col min="2300" max="2304" width="4.296875" style="15" customWidth="1"/>
    <col min="2305" max="2306" width="5" style="15" customWidth="1"/>
    <col min="2307" max="2311" width="4.296875" style="15" customWidth="1"/>
    <col min="2312" max="2316" width="5" style="15" customWidth="1"/>
    <col min="2317" max="2317" width="5.69921875" style="15" customWidth="1"/>
    <col min="2318" max="2554" width="8.19921875" style="15"/>
    <col min="2555" max="2555" width="4.19921875" style="15" customWidth="1"/>
    <col min="2556" max="2560" width="4.296875" style="15" customWidth="1"/>
    <col min="2561" max="2562" width="5" style="15" customWidth="1"/>
    <col min="2563" max="2567" width="4.296875" style="15" customWidth="1"/>
    <col min="2568" max="2572" width="5" style="15" customWidth="1"/>
    <col min="2573" max="2573" width="5.69921875" style="15" customWidth="1"/>
    <col min="2574" max="2810" width="8.19921875" style="15"/>
    <col min="2811" max="2811" width="4.19921875" style="15" customWidth="1"/>
    <col min="2812" max="2816" width="4.296875" style="15" customWidth="1"/>
    <col min="2817" max="2818" width="5" style="15" customWidth="1"/>
    <col min="2819" max="2823" width="4.296875" style="15" customWidth="1"/>
    <col min="2824" max="2828" width="5" style="15" customWidth="1"/>
    <col min="2829" max="2829" width="5.69921875" style="15" customWidth="1"/>
    <col min="2830" max="3066" width="8.19921875" style="15"/>
    <col min="3067" max="3067" width="4.19921875" style="15" customWidth="1"/>
    <col min="3068" max="3072" width="4.296875" style="15" customWidth="1"/>
    <col min="3073" max="3074" width="5" style="15" customWidth="1"/>
    <col min="3075" max="3079" width="4.296875" style="15" customWidth="1"/>
    <col min="3080" max="3084" width="5" style="15" customWidth="1"/>
    <col min="3085" max="3085" width="5.69921875" style="15" customWidth="1"/>
    <col min="3086" max="3322" width="8.19921875" style="15"/>
    <col min="3323" max="3323" width="4.19921875" style="15" customWidth="1"/>
    <col min="3324" max="3328" width="4.296875" style="15" customWidth="1"/>
    <col min="3329" max="3330" width="5" style="15" customWidth="1"/>
    <col min="3331" max="3335" width="4.296875" style="15" customWidth="1"/>
    <col min="3336" max="3340" width="5" style="15" customWidth="1"/>
    <col min="3341" max="3341" width="5.69921875" style="15" customWidth="1"/>
    <col min="3342" max="3578" width="8.19921875" style="15"/>
    <col min="3579" max="3579" width="4.19921875" style="15" customWidth="1"/>
    <col min="3580" max="3584" width="4.296875" style="15" customWidth="1"/>
    <col min="3585" max="3586" width="5" style="15" customWidth="1"/>
    <col min="3587" max="3591" width="4.296875" style="15" customWidth="1"/>
    <col min="3592" max="3596" width="5" style="15" customWidth="1"/>
    <col min="3597" max="3597" width="5.69921875" style="15" customWidth="1"/>
    <col min="3598" max="3834" width="8.19921875" style="15"/>
    <col min="3835" max="3835" width="4.19921875" style="15" customWidth="1"/>
    <col min="3836" max="3840" width="4.296875" style="15" customWidth="1"/>
    <col min="3841" max="3842" width="5" style="15" customWidth="1"/>
    <col min="3843" max="3847" width="4.296875" style="15" customWidth="1"/>
    <col min="3848" max="3852" width="5" style="15" customWidth="1"/>
    <col min="3853" max="3853" width="5.69921875" style="15" customWidth="1"/>
    <col min="3854" max="4090" width="8.19921875" style="15"/>
    <col min="4091" max="4091" width="4.19921875" style="15" customWidth="1"/>
    <col min="4092" max="4096" width="4.296875" style="15" customWidth="1"/>
    <col min="4097" max="4098" width="5" style="15" customWidth="1"/>
    <col min="4099" max="4103" width="4.296875" style="15" customWidth="1"/>
    <col min="4104" max="4108" width="5" style="15" customWidth="1"/>
    <col min="4109" max="4109" width="5.69921875" style="15" customWidth="1"/>
    <col min="4110" max="4346" width="8.19921875" style="15"/>
    <col min="4347" max="4347" width="4.19921875" style="15" customWidth="1"/>
    <col min="4348" max="4352" width="4.296875" style="15" customWidth="1"/>
    <col min="4353" max="4354" width="5" style="15" customWidth="1"/>
    <col min="4355" max="4359" width="4.296875" style="15" customWidth="1"/>
    <col min="4360" max="4364" width="5" style="15" customWidth="1"/>
    <col min="4365" max="4365" width="5.69921875" style="15" customWidth="1"/>
    <col min="4366" max="4602" width="8.19921875" style="15"/>
    <col min="4603" max="4603" width="4.19921875" style="15" customWidth="1"/>
    <col min="4604" max="4608" width="4.296875" style="15" customWidth="1"/>
    <col min="4609" max="4610" width="5" style="15" customWidth="1"/>
    <col min="4611" max="4615" width="4.296875" style="15" customWidth="1"/>
    <col min="4616" max="4620" width="5" style="15" customWidth="1"/>
    <col min="4621" max="4621" width="5.69921875" style="15" customWidth="1"/>
    <col min="4622" max="4858" width="8.19921875" style="15"/>
    <col min="4859" max="4859" width="4.19921875" style="15" customWidth="1"/>
    <col min="4860" max="4864" width="4.296875" style="15" customWidth="1"/>
    <col min="4865" max="4866" width="5" style="15" customWidth="1"/>
    <col min="4867" max="4871" width="4.296875" style="15" customWidth="1"/>
    <col min="4872" max="4876" width="5" style="15" customWidth="1"/>
    <col min="4877" max="4877" width="5.69921875" style="15" customWidth="1"/>
    <col min="4878" max="5114" width="8.19921875" style="15"/>
    <col min="5115" max="5115" width="4.19921875" style="15" customWidth="1"/>
    <col min="5116" max="5120" width="4.296875" style="15" customWidth="1"/>
    <col min="5121" max="5122" width="5" style="15" customWidth="1"/>
    <col min="5123" max="5127" width="4.296875" style="15" customWidth="1"/>
    <col min="5128" max="5132" width="5" style="15" customWidth="1"/>
    <col min="5133" max="5133" width="5.69921875" style="15" customWidth="1"/>
    <col min="5134" max="5370" width="8.19921875" style="15"/>
    <col min="5371" max="5371" width="4.19921875" style="15" customWidth="1"/>
    <col min="5372" max="5376" width="4.296875" style="15" customWidth="1"/>
    <col min="5377" max="5378" width="5" style="15" customWidth="1"/>
    <col min="5379" max="5383" width="4.296875" style="15" customWidth="1"/>
    <col min="5384" max="5388" width="5" style="15" customWidth="1"/>
    <col min="5389" max="5389" width="5.69921875" style="15" customWidth="1"/>
    <col min="5390" max="5626" width="8.19921875" style="15"/>
    <col min="5627" max="5627" width="4.19921875" style="15" customWidth="1"/>
    <col min="5628" max="5632" width="4.296875" style="15" customWidth="1"/>
    <col min="5633" max="5634" width="5" style="15" customWidth="1"/>
    <col min="5635" max="5639" width="4.296875" style="15" customWidth="1"/>
    <col min="5640" max="5644" width="5" style="15" customWidth="1"/>
    <col min="5645" max="5645" width="5.69921875" style="15" customWidth="1"/>
    <col min="5646" max="5882" width="8.19921875" style="15"/>
    <col min="5883" max="5883" width="4.19921875" style="15" customWidth="1"/>
    <col min="5884" max="5888" width="4.296875" style="15" customWidth="1"/>
    <col min="5889" max="5890" width="5" style="15" customWidth="1"/>
    <col min="5891" max="5895" width="4.296875" style="15" customWidth="1"/>
    <col min="5896" max="5900" width="5" style="15" customWidth="1"/>
    <col min="5901" max="5901" width="5.69921875" style="15" customWidth="1"/>
    <col min="5902" max="6138" width="8.19921875" style="15"/>
    <col min="6139" max="6139" width="4.19921875" style="15" customWidth="1"/>
    <col min="6140" max="6144" width="4.296875" style="15" customWidth="1"/>
    <col min="6145" max="6146" width="5" style="15" customWidth="1"/>
    <col min="6147" max="6151" width="4.296875" style="15" customWidth="1"/>
    <col min="6152" max="6156" width="5" style="15" customWidth="1"/>
    <col min="6157" max="6157" width="5.69921875" style="15" customWidth="1"/>
    <col min="6158" max="6394" width="8.19921875" style="15"/>
    <col min="6395" max="6395" width="4.19921875" style="15" customWidth="1"/>
    <col min="6396" max="6400" width="4.296875" style="15" customWidth="1"/>
    <col min="6401" max="6402" width="5" style="15" customWidth="1"/>
    <col min="6403" max="6407" width="4.296875" style="15" customWidth="1"/>
    <col min="6408" max="6412" width="5" style="15" customWidth="1"/>
    <col min="6413" max="6413" width="5.69921875" style="15" customWidth="1"/>
    <col min="6414" max="6650" width="8.19921875" style="15"/>
    <col min="6651" max="6651" width="4.19921875" style="15" customWidth="1"/>
    <col min="6652" max="6656" width="4.296875" style="15" customWidth="1"/>
    <col min="6657" max="6658" width="5" style="15" customWidth="1"/>
    <col min="6659" max="6663" width="4.296875" style="15" customWidth="1"/>
    <col min="6664" max="6668" width="5" style="15" customWidth="1"/>
    <col min="6669" max="6669" width="5.69921875" style="15" customWidth="1"/>
    <col min="6670" max="6906" width="8.19921875" style="15"/>
    <col min="6907" max="6907" width="4.19921875" style="15" customWidth="1"/>
    <col min="6908" max="6912" width="4.296875" style="15" customWidth="1"/>
    <col min="6913" max="6914" width="5" style="15" customWidth="1"/>
    <col min="6915" max="6919" width="4.296875" style="15" customWidth="1"/>
    <col min="6920" max="6924" width="5" style="15" customWidth="1"/>
    <col min="6925" max="6925" width="5.69921875" style="15" customWidth="1"/>
    <col min="6926" max="7162" width="8.19921875" style="15"/>
    <col min="7163" max="7163" width="4.19921875" style="15" customWidth="1"/>
    <col min="7164" max="7168" width="4.296875" style="15" customWidth="1"/>
    <col min="7169" max="7170" width="5" style="15" customWidth="1"/>
    <col min="7171" max="7175" width="4.296875" style="15" customWidth="1"/>
    <col min="7176" max="7180" width="5" style="15" customWidth="1"/>
    <col min="7181" max="7181" width="5.69921875" style="15" customWidth="1"/>
    <col min="7182" max="7418" width="8.19921875" style="15"/>
    <col min="7419" max="7419" width="4.19921875" style="15" customWidth="1"/>
    <col min="7420" max="7424" width="4.296875" style="15" customWidth="1"/>
    <col min="7425" max="7426" width="5" style="15" customWidth="1"/>
    <col min="7427" max="7431" width="4.296875" style="15" customWidth="1"/>
    <col min="7432" max="7436" width="5" style="15" customWidth="1"/>
    <col min="7437" max="7437" width="5.69921875" style="15" customWidth="1"/>
    <col min="7438" max="7674" width="8.19921875" style="15"/>
    <col min="7675" max="7675" width="4.19921875" style="15" customWidth="1"/>
    <col min="7676" max="7680" width="4.296875" style="15" customWidth="1"/>
    <col min="7681" max="7682" width="5" style="15" customWidth="1"/>
    <col min="7683" max="7687" width="4.296875" style="15" customWidth="1"/>
    <col min="7688" max="7692" width="5" style="15" customWidth="1"/>
    <col min="7693" max="7693" width="5.69921875" style="15" customWidth="1"/>
    <col min="7694" max="7930" width="8.19921875" style="15"/>
    <col min="7931" max="7931" width="4.19921875" style="15" customWidth="1"/>
    <col min="7932" max="7936" width="4.296875" style="15" customWidth="1"/>
    <col min="7937" max="7938" width="5" style="15" customWidth="1"/>
    <col min="7939" max="7943" width="4.296875" style="15" customWidth="1"/>
    <col min="7944" max="7948" width="5" style="15" customWidth="1"/>
    <col min="7949" max="7949" width="5.69921875" style="15" customWidth="1"/>
    <col min="7950" max="8186" width="8.19921875" style="15"/>
    <col min="8187" max="8187" width="4.19921875" style="15" customWidth="1"/>
    <col min="8188" max="8192" width="4.296875" style="15" customWidth="1"/>
    <col min="8193" max="8194" width="5" style="15" customWidth="1"/>
    <col min="8195" max="8199" width="4.296875" style="15" customWidth="1"/>
    <col min="8200" max="8204" width="5" style="15" customWidth="1"/>
    <col min="8205" max="8205" width="5.69921875" style="15" customWidth="1"/>
    <col min="8206" max="8442" width="8.19921875" style="15"/>
    <col min="8443" max="8443" width="4.19921875" style="15" customWidth="1"/>
    <col min="8444" max="8448" width="4.296875" style="15" customWidth="1"/>
    <col min="8449" max="8450" width="5" style="15" customWidth="1"/>
    <col min="8451" max="8455" width="4.296875" style="15" customWidth="1"/>
    <col min="8456" max="8460" width="5" style="15" customWidth="1"/>
    <col min="8461" max="8461" width="5.69921875" style="15" customWidth="1"/>
    <col min="8462" max="8698" width="8.19921875" style="15"/>
    <col min="8699" max="8699" width="4.19921875" style="15" customWidth="1"/>
    <col min="8700" max="8704" width="4.296875" style="15" customWidth="1"/>
    <col min="8705" max="8706" width="5" style="15" customWidth="1"/>
    <col min="8707" max="8711" width="4.296875" style="15" customWidth="1"/>
    <col min="8712" max="8716" width="5" style="15" customWidth="1"/>
    <col min="8717" max="8717" width="5.69921875" style="15" customWidth="1"/>
    <col min="8718" max="8954" width="8.19921875" style="15"/>
    <col min="8955" max="8955" width="4.19921875" style="15" customWidth="1"/>
    <col min="8956" max="8960" width="4.296875" style="15" customWidth="1"/>
    <col min="8961" max="8962" width="5" style="15" customWidth="1"/>
    <col min="8963" max="8967" width="4.296875" style="15" customWidth="1"/>
    <col min="8968" max="8972" width="5" style="15" customWidth="1"/>
    <col min="8973" max="8973" width="5.69921875" style="15" customWidth="1"/>
    <col min="8974" max="9210" width="8.19921875" style="15"/>
    <col min="9211" max="9211" width="4.19921875" style="15" customWidth="1"/>
    <col min="9212" max="9216" width="4.296875" style="15" customWidth="1"/>
    <col min="9217" max="9218" width="5" style="15" customWidth="1"/>
    <col min="9219" max="9223" width="4.296875" style="15" customWidth="1"/>
    <col min="9224" max="9228" width="5" style="15" customWidth="1"/>
    <col min="9229" max="9229" width="5.69921875" style="15" customWidth="1"/>
    <col min="9230" max="9466" width="8.19921875" style="15"/>
    <col min="9467" max="9467" width="4.19921875" style="15" customWidth="1"/>
    <col min="9468" max="9472" width="4.296875" style="15" customWidth="1"/>
    <col min="9473" max="9474" width="5" style="15" customWidth="1"/>
    <col min="9475" max="9479" width="4.296875" style="15" customWidth="1"/>
    <col min="9480" max="9484" width="5" style="15" customWidth="1"/>
    <col min="9485" max="9485" width="5.69921875" style="15" customWidth="1"/>
    <col min="9486" max="9722" width="8.19921875" style="15"/>
    <col min="9723" max="9723" width="4.19921875" style="15" customWidth="1"/>
    <col min="9724" max="9728" width="4.296875" style="15" customWidth="1"/>
    <col min="9729" max="9730" width="5" style="15" customWidth="1"/>
    <col min="9731" max="9735" width="4.296875" style="15" customWidth="1"/>
    <col min="9736" max="9740" width="5" style="15" customWidth="1"/>
    <col min="9741" max="9741" width="5.69921875" style="15" customWidth="1"/>
    <col min="9742" max="9978" width="8.19921875" style="15"/>
    <col min="9979" max="9979" width="4.19921875" style="15" customWidth="1"/>
    <col min="9980" max="9984" width="4.296875" style="15" customWidth="1"/>
    <col min="9985" max="9986" width="5" style="15" customWidth="1"/>
    <col min="9987" max="9991" width="4.296875" style="15" customWidth="1"/>
    <col min="9992" max="9996" width="5" style="15" customWidth="1"/>
    <col min="9997" max="9997" width="5.69921875" style="15" customWidth="1"/>
    <col min="9998" max="10234" width="8.19921875" style="15"/>
    <col min="10235" max="10235" width="4.19921875" style="15" customWidth="1"/>
    <col min="10236" max="10240" width="4.296875" style="15" customWidth="1"/>
    <col min="10241" max="10242" width="5" style="15" customWidth="1"/>
    <col min="10243" max="10247" width="4.296875" style="15" customWidth="1"/>
    <col min="10248" max="10252" width="5" style="15" customWidth="1"/>
    <col min="10253" max="10253" width="5.69921875" style="15" customWidth="1"/>
    <col min="10254" max="10490" width="8.19921875" style="15"/>
    <col min="10491" max="10491" width="4.19921875" style="15" customWidth="1"/>
    <col min="10492" max="10496" width="4.296875" style="15" customWidth="1"/>
    <col min="10497" max="10498" width="5" style="15" customWidth="1"/>
    <col min="10499" max="10503" width="4.296875" style="15" customWidth="1"/>
    <col min="10504" max="10508" width="5" style="15" customWidth="1"/>
    <col min="10509" max="10509" width="5.69921875" style="15" customWidth="1"/>
    <col min="10510" max="10746" width="8.19921875" style="15"/>
    <col min="10747" max="10747" width="4.19921875" style="15" customWidth="1"/>
    <col min="10748" max="10752" width="4.296875" style="15" customWidth="1"/>
    <col min="10753" max="10754" width="5" style="15" customWidth="1"/>
    <col min="10755" max="10759" width="4.296875" style="15" customWidth="1"/>
    <col min="10760" max="10764" width="5" style="15" customWidth="1"/>
    <col min="10765" max="10765" width="5.69921875" style="15" customWidth="1"/>
    <col min="10766" max="11002" width="8.19921875" style="15"/>
    <col min="11003" max="11003" width="4.19921875" style="15" customWidth="1"/>
    <col min="11004" max="11008" width="4.296875" style="15" customWidth="1"/>
    <col min="11009" max="11010" width="5" style="15" customWidth="1"/>
    <col min="11011" max="11015" width="4.296875" style="15" customWidth="1"/>
    <col min="11016" max="11020" width="5" style="15" customWidth="1"/>
    <col min="11021" max="11021" width="5.69921875" style="15" customWidth="1"/>
    <col min="11022" max="11258" width="8.19921875" style="15"/>
    <col min="11259" max="11259" width="4.19921875" style="15" customWidth="1"/>
    <col min="11260" max="11264" width="4.296875" style="15" customWidth="1"/>
    <col min="11265" max="11266" width="5" style="15" customWidth="1"/>
    <col min="11267" max="11271" width="4.296875" style="15" customWidth="1"/>
    <col min="11272" max="11276" width="5" style="15" customWidth="1"/>
    <col min="11277" max="11277" width="5.69921875" style="15" customWidth="1"/>
    <col min="11278" max="11514" width="8.19921875" style="15"/>
    <col min="11515" max="11515" width="4.19921875" style="15" customWidth="1"/>
    <col min="11516" max="11520" width="4.296875" style="15" customWidth="1"/>
    <col min="11521" max="11522" width="5" style="15" customWidth="1"/>
    <col min="11523" max="11527" width="4.296875" style="15" customWidth="1"/>
    <col min="11528" max="11532" width="5" style="15" customWidth="1"/>
    <col min="11533" max="11533" width="5.69921875" style="15" customWidth="1"/>
    <col min="11534" max="11770" width="8.19921875" style="15"/>
    <col min="11771" max="11771" width="4.19921875" style="15" customWidth="1"/>
    <col min="11772" max="11776" width="4.296875" style="15" customWidth="1"/>
    <col min="11777" max="11778" width="5" style="15" customWidth="1"/>
    <col min="11779" max="11783" width="4.296875" style="15" customWidth="1"/>
    <col min="11784" max="11788" width="5" style="15" customWidth="1"/>
    <col min="11789" max="11789" width="5.69921875" style="15" customWidth="1"/>
    <col min="11790" max="12026" width="8.19921875" style="15"/>
    <col min="12027" max="12027" width="4.19921875" style="15" customWidth="1"/>
    <col min="12028" max="12032" width="4.296875" style="15" customWidth="1"/>
    <col min="12033" max="12034" width="5" style="15" customWidth="1"/>
    <col min="12035" max="12039" width="4.296875" style="15" customWidth="1"/>
    <col min="12040" max="12044" width="5" style="15" customWidth="1"/>
    <col min="12045" max="12045" width="5.69921875" style="15" customWidth="1"/>
    <col min="12046" max="12282" width="8.19921875" style="15"/>
    <col min="12283" max="12283" width="4.19921875" style="15" customWidth="1"/>
    <col min="12284" max="12288" width="4.296875" style="15" customWidth="1"/>
    <col min="12289" max="12290" width="5" style="15" customWidth="1"/>
    <col min="12291" max="12295" width="4.296875" style="15" customWidth="1"/>
    <col min="12296" max="12300" width="5" style="15" customWidth="1"/>
    <col min="12301" max="12301" width="5.69921875" style="15" customWidth="1"/>
    <col min="12302" max="12538" width="8.19921875" style="15"/>
    <col min="12539" max="12539" width="4.19921875" style="15" customWidth="1"/>
    <col min="12540" max="12544" width="4.296875" style="15" customWidth="1"/>
    <col min="12545" max="12546" width="5" style="15" customWidth="1"/>
    <col min="12547" max="12551" width="4.296875" style="15" customWidth="1"/>
    <col min="12552" max="12556" width="5" style="15" customWidth="1"/>
    <col min="12557" max="12557" width="5.69921875" style="15" customWidth="1"/>
    <col min="12558" max="12794" width="8.19921875" style="15"/>
    <col min="12795" max="12795" width="4.19921875" style="15" customWidth="1"/>
    <col min="12796" max="12800" width="4.296875" style="15" customWidth="1"/>
    <col min="12801" max="12802" width="5" style="15" customWidth="1"/>
    <col min="12803" max="12807" width="4.296875" style="15" customWidth="1"/>
    <col min="12808" max="12812" width="5" style="15" customWidth="1"/>
    <col min="12813" max="12813" width="5.69921875" style="15" customWidth="1"/>
    <col min="12814" max="13050" width="8.19921875" style="15"/>
    <col min="13051" max="13051" width="4.19921875" style="15" customWidth="1"/>
    <col min="13052" max="13056" width="4.296875" style="15" customWidth="1"/>
    <col min="13057" max="13058" width="5" style="15" customWidth="1"/>
    <col min="13059" max="13063" width="4.296875" style="15" customWidth="1"/>
    <col min="13064" max="13068" width="5" style="15" customWidth="1"/>
    <col min="13069" max="13069" width="5.69921875" style="15" customWidth="1"/>
    <col min="13070" max="13306" width="8.19921875" style="15"/>
    <col min="13307" max="13307" width="4.19921875" style="15" customWidth="1"/>
    <col min="13308" max="13312" width="4.296875" style="15" customWidth="1"/>
    <col min="13313" max="13314" width="5" style="15" customWidth="1"/>
    <col min="13315" max="13319" width="4.296875" style="15" customWidth="1"/>
    <col min="13320" max="13324" width="5" style="15" customWidth="1"/>
    <col min="13325" max="13325" width="5.69921875" style="15" customWidth="1"/>
    <col min="13326" max="13562" width="8.19921875" style="15"/>
    <col min="13563" max="13563" width="4.19921875" style="15" customWidth="1"/>
    <col min="13564" max="13568" width="4.296875" style="15" customWidth="1"/>
    <col min="13569" max="13570" width="5" style="15" customWidth="1"/>
    <col min="13571" max="13575" width="4.296875" style="15" customWidth="1"/>
    <col min="13576" max="13580" width="5" style="15" customWidth="1"/>
    <col min="13581" max="13581" width="5.69921875" style="15" customWidth="1"/>
    <col min="13582" max="13818" width="8.19921875" style="15"/>
    <col min="13819" max="13819" width="4.19921875" style="15" customWidth="1"/>
    <col min="13820" max="13824" width="4.296875" style="15" customWidth="1"/>
    <col min="13825" max="13826" width="5" style="15" customWidth="1"/>
    <col min="13827" max="13831" width="4.296875" style="15" customWidth="1"/>
    <col min="13832" max="13836" width="5" style="15" customWidth="1"/>
    <col min="13837" max="13837" width="5.69921875" style="15" customWidth="1"/>
    <col min="13838" max="14074" width="8.19921875" style="15"/>
    <col min="14075" max="14075" width="4.19921875" style="15" customWidth="1"/>
    <col min="14076" max="14080" width="4.296875" style="15" customWidth="1"/>
    <col min="14081" max="14082" width="5" style="15" customWidth="1"/>
    <col min="14083" max="14087" width="4.296875" style="15" customWidth="1"/>
    <col min="14088" max="14092" width="5" style="15" customWidth="1"/>
    <col min="14093" max="14093" width="5.69921875" style="15" customWidth="1"/>
    <col min="14094" max="14330" width="8.19921875" style="15"/>
    <col min="14331" max="14331" width="4.19921875" style="15" customWidth="1"/>
    <col min="14332" max="14336" width="4.296875" style="15" customWidth="1"/>
    <col min="14337" max="14338" width="5" style="15" customWidth="1"/>
    <col min="14339" max="14343" width="4.296875" style="15" customWidth="1"/>
    <col min="14344" max="14348" width="5" style="15" customWidth="1"/>
    <col min="14349" max="14349" width="5.69921875" style="15" customWidth="1"/>
    <col min="14350" max="14586" width="8.19921875" style="15"/>
    <col min="14587" max="14587" width="4.19921875" style="15" customWidth="1"/>
    <col min="14588" max="14592" width="4.296875" style="15" customWidth="1"/>
    <col min="14593" max="14594" width="5" style="15" customWidth="1"/>
    <col min="14595" max="14599" width="4.296875" style="15" customWidth="1"/>
    <col min="14600" max="14604" width="5" style="15" customWidth="1"/>
    <col min="14605" max="14605" width="5.69921875" style="15" customWidth="1"/>
    <col min="14606" max="14842" width="8.19921875" style="15"/>
    <col min="14843" max="14843" width="4.19921875" style="15" customWidth="1"/>
    <col min="14844" max="14848" width="4.296875" style="15" customWidth="1"/>
    <col min="14849" max="14850" width="5" style="15" customWidth="1"/>
    <col min="14851" max="14855" width="4.296875" style="15" customWidth="1"/>
    <col min="14856" max="14860" width="5" style="15" customWidth="1"/>
    <col min="14861" max="14861" width="5.69921875" style="15" customWidth="1"/>
    <col min="14862" max="15098" width="8.19921875" style="15"/>
    <col min="15099" max="15099" width="4.19921875" style="15" customWidth="1"/>
    <col min="15100" max="15104" width="4.296875" style="15" customWidth="1"/>
    <col min="15105" max="15106" width="5" style="15" customWidth="1"/>
    <col min="15107" max="15111" width="4.296875" style="15" customWidth="1"/>
    <col min="15112" max="15116" width="5" style="15" customWidth="1"/>
    <col min="15117" max="15117" width="5.69921875" style="15" customWidth="1"/>
    <col min="15118" max="15354" width="8.19921875" style="15"/>
    <col min="15355" max="15355" width="4.19921875" style="15" customWidth="1"/>
    <col min="15356" max="15360" width="4.296875" style="15" customWidth="1"/>
    <col min="15361" max="15362" width="5" style="15" customWidth="1"/>
    <col min="15363" max="15367" width="4.296875" style="15" customWidth="1"/>
    <col min="15368" max="15372" width="5" style="15" customWidth="1"/>
    <col min="15373" max="15373" width="5.69921875" style="15" customWidth="1"/>
    <col min="15374" max="15610" width="8.19921875" style="15"/>
    <col min="15611" max="15611" width="4.19921875" style="15" customWidth="1"/>
    <col min="15612" max="15616" width="4.296875" style="15" customWidth="1"/>
    <col min="15617" max="15618" width="5" style="15" customWidth="1"/>
    <col min="15619" max="15623" width="4.296875" style="15" customWidth="1"/>
    <col min="15624" max="15628" width="5" style="15" customWidth="1"/>
    <col min="15629" max="15629" width="5.69921875" style="15" customWidth="1"/>
    <col min="15630" max="15866" width="8.19921875" style="15"/>
    <col min="15867" max="15867" width="4.19921875" style="15" customWidth="1"/>
    <col min="15868" max="15872" width="4.296875" style="15" customWidth="1"/>
    <col min="15873" max="15874" width="5" style="15" customWidth="1"/>
    <col min="15875" max="15879" width="4.296875" style="15" customWidth="1"/>
    <col min="15880" max="15884" width="5" style="15" customWidth="1"/>
    <col min="15885" max="15885" width="5.69921875" style="15" customWidth="1"/>
    <col min="15886" max="16122" width="8.19921875" style="15"/>
    <col min="16123" max="16123" width="4.19921875" style="15" customWidth="1"/>
    <col min="16124" max="16128" width="4.296875" style="15" customWidth="1"/>
    <col min="16129" max="16130" width="5" style="15" customWidth="1"/>
    <col min="16131" max="16135" width="4.296875" style="15" customWidth="1"/>
    <col min="16136" max="16140" width="5" style="15" customWidth="1"/>
    <col min="16141" max="16141" width="5.69921875" style="15" customWidth="1"/>
    <col min="16142" max="16384" width="8.19921875" style="15"/>
  </cols>
  <sheetData>
    <row r="1" spans="1:19" ht="24.75" customHeight="1" x14ac:dyDescent="0.35">
      <c r="A1" s="376" t="s">
        <v>53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</row>
    <row r="2" spans="1:19" s="16" customFormat="1" ht="34.200000000000003" customHeight="1" x14ac:dyDescent="0.25">
      <c r="A2" s="373" t="s">
        <v>119</v>
      </c>
      <c r="B2" s="377" t="s">
        <v>438</v>
      </c>
      <c r="C2" s="377"/>
      <c r="D2" s="377"/>
      <c r="E2" s="377"/>
      <c r="F2" s="377"/>
      <c r="G2" s="366" t="s">
        <v>423</v>
      </c>
      <c r="H2" s="366" t="s">
        <v>424</v>
      </c>
      <c r="I2" s="377" t="s">
        <v>439</v>
      </c>
      <c r="J2" s="377"/>
      <c r="K2" s="377"/>
      <c r="L2" s="377"/>
      <c r="M2" s="377"/>
      <c r="N2" s="366" t="s">
        <v>425</v>
      </c>
      <c r="O2" s="366" t="s">
        <v>426</v>
      </c>
      <c r="P2" s="379" t="s">
        <v>427</v>
      </c>
      <c r="Q2" s="366" t="s">
        <v>428</v>
      </c>
      <c r="R2" s="366" t="s">
        <v>429</v>
      </c>
      <c r="S2" s="369" t="s">
        <v>434</v>
      </c>
    </row>
    <row r="3" spans="1:19" s="16" customFormat="1" ht="17.25" customHeight="1" x14ac:dyDescent="0.25">
      <c r="A3" s="374"/>
      <c r="B3" s="378" t="s">
        <v>57</v>
      </c>
      <c r="C3" s="378"/>
      <c r="D3" s="378"/>
      <c r="E3" s="378"/>
      <c r="F3" s="378"/>
      <c r="G3" s="367"/>
      <c r="H3" s="367"/>
      <c r="I3" s="378" t="s">
        <v>57</v>
      </c>
      <c r="J3" s="378"/>
      <c r="K3" s="378"/>
      <c r="L3" s="378"/>
      <c r="M3" s="378"/>
      <c r="N3" s="367"/>
      <c r="O3" s="367"/>
      <c r="P3" s="380"/>
      <c r="Q3" s="367"/>
      <c r="R3" s="367"/>
      <c r="S3" s="370"/>
    </row>
    <row r="4" spans="1:19" s="16" customFormat="1" ht="16.5" customHeight="1" x14ac:dyDescent="0.25">
      <c r="A4" s="163" t="str">
        <f>IF('คะแนน ภ.1'!C4="","",'คะแนน ภ.1'!C4)</f>
        <v>ข้อที่</v>
      </c>
      <c r="B4" s="164" t="str">
        <f>IF('คะแนน ภ.1'!D4="","",'คะแนน ภ.1'!D4)</f>
        <v/>
      </c>
      <c r="C4" s="164" t="str">
        <f>IF('คะแนน ภ.1'!E4="","",'คะแนน ภ.1'!E4)</f>
        <v/>
      </c>
      <c r="D4" s="164" t="str">
        <f>IF('คะแนน ภ.1'!F4="","",'คะแนน ภ.1'!F4)</f>
        <v/>
      </c>
      <c r="E4" s="164" t="str">
        <f>IF('คะแนน ภ.1'!G4="","",'คะแนน ภ.1'!G4)</f>
        <v/>
      </c>
      <c r="F4" s="164" t="str">
        <f>IF('คะแนน ภ.1'!H4="","",'คะแนน ภ.1'!H4)</f>
        <v/>
      </c>
      <c r="G4" s="368"/>
      <c r="H4" s="165" t="str">
        <f>IF('คะแนน ภ.1'!J4="","",'คะแนน ภ.1'!J4)</f>
        <v/>
      </c>
      <c r="I4" s="164" t="str">
        <f>IF('คะแนน ภ.1'!K4="","",'คะแนน ภ.1'!K4)</f>
        <v/>
      </c>
      <c r="J4" s="164" t="str">
        <f>IF('คะแนน ภ.1'!L4="","",'คะแนน ภ.1'!L4)</f>
        <v/>
      </c>
      <c r="K4" s="164" t="str">
        <f>IF('คะแนน ภ.1'!M4="","",'คะแนน ภ.1'!M4)</f>
        <v/>
      </c>
      <c r="L4" s="164" t="str">
        <f>IF('คะแนน ภ.1'!N4="","",'คะแนน ภ.1'!N4)</f>
        <v/>
      </c>
      <c r="M4" s="164" t="str">
        <f>IF('คะแนน ภ.1'!O4="","",'คะแนน ภ.1'!O4)</f>
        <v/>
      </c>
      <c r="N4" s="368"/>
      <c r="O4" s="165" t="str">
        <f>IF('คะแนน ภ.1'!Q4="","",'คะแนน ภ.1'!Q4)</f>
        <v/>
      </c>
      <c r="P4" s="381"/>
      <c r="Q4" s="368"/>
      <c r="R4" s="368"/>
      <c r="S4" s="371"/>
    </row>
    <row r="5" spans="1:19" s="16" customFormat="1" ht="15" customHeight="1" thickBot="1" x14ac:dyDescent="0.3">
      <c r="A5" s="167" t="str">
        <f>IF('คะแนน ภ.1'!C5="","",'คะแนน ภ.1'!C5)</f>
        <v>คะแนนเต็ม</v>
      </c>
      <c r="B5" s="168" t="str">
        <f>IF('คะแนน ภ.1'!D5="","",'คะแนน ภ.1'!D5)</f>
        <v/>
      </c>
      <c r="C5" s="168" t="str">
        <f>IF('คะแนน ภ.1'!E5="","",'คะแนน ภ.1'!E5)</f>
        <v/>
      </c>
      <c r="D5" s="168" t="str">
        <f>IF('คะแนน ภ.1'!F5="","",'คะแนน ภ.1'!F5)</f>
        <v/>
      </c>
      <c r="E5" s="168" t="str">
        <f>IF('คะแนน ภ.1'!G5="","",'คะแนน ภ.1'!G5)</f>
        <v/>
      </c>
      <c r="F5" s="168" t="str">
        <f>IF('คะแนน ภ.1'!H5="","",'คะแนน ภ.1'!H5)</f>
        <v/>
      </c>
      <c r="G5" s="168" t="str">
        <f>IF('คะแนน ภ.1'!I5="","",'คะแนน ภ.1'!I5)</f>
        <v/>
      </c>
      <c r="H5" s="168" t="str">
        <f>IF('คะแนน ภ.1'!J5="","",'คะแนน ภ.1'!J5)</f>
        <v/>
      </c>
      <c r="I5" s="168" t="str">
        <f>IF('คะแนน ภ.1'!K5="","",'คะแนน ภ.1'!K5)</f>
        <v/>
      </c>
      <c r="J5" s="168" t="str">
        <f>IF('คะแนน ภ.1'!L5="","",'คะแนน ภ.1'!L5)</f>
        <v/>
      </c>
      <c r="K5" s="168" t="str">
        <f>IF('คะแนน ภ.1'!M5="","",'คะแนน ภ.1'!M5)</f>
        <v/>
      </c>
      <c r="L5" s="168" t="str">
        <f>IF('คะแนน ภ.1'!N5="","",'คะแนน ภ.1'!N5)</f>
        <v/>
      </c>
      <c r="M5" s="168" t="str">
        <f>IF('คะแนน ภ.1'!O5="","",'คะแนน ภ.1'!O5)</f>
        <v/>
      </c>
      <c r="N5" s="168" t="str">
        <f>IF('คะแนน ภ.1'!P5="","",'คะแนน ภ.1'!P5)</f>
        <v/>
      </c>
      <c r="O5" s="168" t="str">
        <f>IF('คะแนน ภ.1'!Q5="","",'คะแนน ภ.1'!Q5)</f>
        <v/>
      </c>
      <c r="P5" s="168" t="str">
        <f>IF('คะแนน ภ.1'!R5="","",'คะแนน ภ.1'!R5)</f>
        <v/>
      </c>
      <c r="Q5" s="168" t="str">
        <f>IF('คะแนน ภ.1'!S5="","",'คะแนน ภ.1'!S5)</f>
        <v/>
      </c>
      <c r="R5" s="168" t="str">
        <f>IF('คะแนน ภ.1'!T5="","",'คะแนน ภ.1'!T5)</f>
        <v/>
      </c>
      <c r="S5" s="168" t="str">
        <f>IF('คะแนน ภ.1'!U5="","",'คะแนน ภ.1'!U5)</f>
        <v/>
      </c>
    </row>
    <row r="6" spans="1:19" ht="20.399999999999999" customHeight="1" x14ac:dyDescent="0.35">
      <c r="A6" s="59">
        <v>1</v>
      </c>
      <c r="B6" s="166" t="str">
        <f>IF('คะแนน ภ.1'!D6="","",'คะแนน ภ.1'!D6)</f>
        <v/>
      </c>
      <c r="C6" s="166" t="str">
        <f>IF('คะแนน ภ.1'!E6="","",'คะแนน ภ.1'!E6)</f>
        <v/>
      </c>
      <c r="D6" s="166" t="str">
        <f>IF('คะแนน ภ.1'!F6="","",'คะแนน ภ.1'!F6)</f>
        <v/>
      </c>
      <c r="E6" s="166" t="str">
        <f>IF('คะแนน ภ.1'!G6="","",'คะแนน ภ.1'!G6)</f>
        <v/>
      </c>
      <c r="F6" s="166" t="str">
        <f>IF('คะแนน ภ.1'!H6="","",'คะแนน ภ.1'!H6)</f>
        <v/>
      </c>
      <c r="G6" s="166" t="str">
        <f>IF('คะแนน ภ.1'!I6="","",'คะแนน ภ.1'!I6)</f>
        <v/>
      </c>
      <c r="H6" s="166" t="str">
        <f>IF('คะแนน ภ.1'!J6="","",'คะแนน ภ.1'!J6)</f>
        <v/>
      </c>
      <c r="I6" s="166" t="str">
        <f>IF('คะแนน ภ.1'!K6="","",'คะแนน ภ.1'!K6)</f>
        <v/>
      </c>
      <c r="J6" s="166" t="str">
        <f>IF('คะแนน ภ.1'!L6="","",'คะแนน ภ.1'!L6)</f>
        <v/>
      </c>
      <c r="K6" s="166" t="str">
        <f>IF('คะแนน ภ.1'!M6="","",'คะแนน ภ.1'!M6)</f>
        <v/>
      </c>
      <c r="L6" s="166" t="str">
        <f>IF('คะแนน ภ.1'!N6="","",'คะแนน ภ.1'!N6)</f>
        <v/>
      </c>
      <c r="M6" s="166" t="str">
        <f>IF('คะแนน ภ.1'!O6="","",'คะแนน ภ.1'!O6)</f>
        <v/>
      </c>
      <c r="N6" s="166" t="str">
        <f>IF('คะแนน ภ.1'!P6="","",'คะแนน ภ.1'!P6)</f>
        <v/>
      </c>
      <c r="O6" s="166" t="str">
        <f>IF('คะแนน ภ.1'!Q6="","",'คะแนน ภ.1'!Q6)</f>
        <v/>
      </c>
      <c r="P6" s="166" t="str">
        <f>IF('คะแนน ภ.1'!R6="","",'คะแนน ภ.1'!R6)</f>
        <v/>
      </c>
      <c r="Q6" s="166" t="str">
        <f>IF('คะแนน ภ.1'!S6="","",'คะแนน ภ.1'!S6)</f>
        <v/>
      </c>
      <c r="R6" s="166" t="str">
        <f>IF('คะแนน ภ.1'!T6="","",'คะแนน ภ.1'!T6)</f>
        <v/>
      </c>
      <c r="S6" s="166" t="str">
        <f>IF('คะแนน ภ.1'!U6="","",'คะแนน ภ.1'!U6)</f>
        <v/>
      </c>
    </row>
    <row r="7" spans="1:19" ht="20.399999999999999" customHeight="1" x14ac:dyDescent="0.35">
      <c r="A7" s="58">
        <v>2</v>
      </c>
      <c r="B7" s="6" t="str">
        <f>IF('คะแนน ภ.1'!D7="","",'คะแนน ภ.1'!D7)</f>
        <v/>
      </c>
      <c r="C7" s="6" t="str">
        <f>IF('คะแนน ภ.1'!E7="","",'คะแนน ภ.1'!E7)</f>
        <v/>
      </c>
      <c r="D7" s="6" t="str">
        <f>IF('คะแนน ภ.1'!F7="","",'คะแนน ภ.1'!F7)</f>
        <v/>
      </c>
      <c r="E7" s="6" t="str">
        <f>IF('คะแนน ภ.1'!G7="","",'คะแนน ภ.1'!G7)</f>
        <v/>
      </c>
      <c r="F7" s="6" t="str">
        <f>IF('คะแนน ภ.1'!H7="","",'คะแนน ภ.1'!H7)</f>
        <v/>
      </c>
      <c r="G7" s="6" t="str">
        <f>IF('คะแนน ภ.1'!I7="","",'คะแนน ภ.1'!I7)</f>
        <v/>
      </c>
      <c r="H7" s="6" t="str">
        <f>IF('คะแนน ภ.1'!J7="","",'คะแนน ภ.1'!J7)</f>
        <v/>
      </c>
      <c r="I7" s="6" t="str">
        <f>IF('คะแนน ภ.1'!K7="","",'คะแนน ภ.1'!K7)</f>
        <v/>
      </c>
      <c r="J7" s="6" t="str">
        <f>IF('คะแนน ภ.1'!L7="","",'คะแนน ภ.1'!L7)</f>
        <v/>
      </c>
      <c r="K7" s="6" t="str">
        <f>IF('คะแนน ภ.1'!M7="","",'คะแนน ภ.1'!M7)</f>
        <v/>
      </c>
      <c r="L7" s="6" t="str">
        <f>IF('คะแนน ภ.1'!N7="","",'คะแนน ภ.1'!N7)</f>
        <v/>
      </c>
      <c r="M7" s="6" t="str">
        <f>IF('คะแนน ภ.1'!O7="","",'คะแนน ภ.1'!O7)</f>
        <v/>
      </c>
      <c r="N7" s="6" t="str">
        <f>IF('คะแนน ภ.1'!P7="","",'คะแนน ภ.1'!P7)</f>
        <v/>
      </c>
      <c r="O7" s="6" t="str">
        <f>IF('คะแนน ภ.1'!Q7="","",'คะแนน ภ.1'!Q7)</f>
        <v/>
      </c>
      <c r="P7" s="6" t="str">
        <f>IF('คะแนน ภ.1'!R7="","",'คะแนน ภ.1'!R7)</f>
        <v/>
      </c>
      <c r="Q7" s="6" t="str">
        <f>IF('คะแนน ภ.1'!S7="","",'คะแนน ภ.1'!S7)</f>
        <v/>
      </c>
      <c r="R7" s="6" t="str">
        <f>IF('คะแนน ภ.1'!T7="","",'คะแนน ภ.1'!T7)</f>
        <v/>
      </c>
      <c r="S7" s="6" t="str">
        <f>IF('คะแนน ภ.1'!U7="","",'คะแนน ภ.1'!U7)</f>
        <v/>
      </c>
    </row>
    <row r="8" spans="1:19" ht="20.399999999999999" customHeight="1" x14ac:dyDescent="0.35">
      <c r="A8" s="58">
        <v>3</v>
      </c>
      <c r="B8" s="6" t="str">
        <f>IF('คะแนน ภ.1'!D8="","",'คะแนน ภ.1'!D8)</f>
        <v/>
      </c>
      <c r="C8" s="6" t="str">
        <f>IF('คะแนน ภ.1'!E8="","",'คะแนน ภ.1'!E8)</f>
        <v/>
      </c>
      <c r="D8" s="6" t="str">
        <f>IF('คะแนน ภ.1'!F8="","",'คะแนน ภ.1'!F8)</f>
        <v/>
      </c>
      <c r="E8" s="6" t="str">
        <f>IF('คะแนน ภ.1'!G8="","",'คะแนน ภ.1'!G8)</f>
        <v/>
      </c>
      <c r="F8" s="6" t="str">
        <f>IF('คะแนน ภ.1'!H8="","",'คะแนน ภ.1'!H8)</f>
        <v/>
      </c>
      <c r="G8" s="6" t="str">
        <f>IF('คะแนน ภ.1'!I8="","",'คะแนน ภ.1'!I8)</f>
        <v/>
      </c>
      <c r="H8" s="6" t="str">
        <f>IF('คะแนน ภ.1'!J8="","",'คะแนน ภ.1'!J8)</f>
        <v/>
      </c>
      <c r="I8" s="6" t="str">
        <f>IF('คะแนน ภ.1'!K8="","",'คะแนน ภ.1'!K8)</f>
        <v/>
      </c>
      <c r="J8" s="6" t="str">
        <f>IF('คะแนน ภ.1'!L8="","",'คะแนน ภ.1'!L8)</f>
        <v/>
      </c>
      <c r="K8" s="6" t="str">
        <f>IF('คะแนน ภ.1'!M8="","",'คะแนน ภ.1'!M8)</f>
        <v/>
      </c>
      <c r="L8" s="6" t="str">
        <f>IF('คะแนน ภ.1'!N8="","",'คะแนน ภ.1'!N8)</f>
        <v/>
      </c>
      <c r="M8" s="6" t="str">
        <f>IF('คะแนน ภ.1'!O8="","",'คะแนน ภ.1'!O8)</f>
        <v/>
      </c>
      <c r="N8" s="6" t="str">
        <f>IF('คะแนน ภ.1'!P8="","",'คะแนน ภ.1'!P8)</f>
        <v/>
      </c>
      <c r="O8" s="6" t="str">
        <f>IF('คะแนน ภ.1'!Q8="","",'คะแนน ภ.1'!Q8)</f>
        <v/>
      </c>
      <c r="P8" s="6" t="str">
        <f>IF('คะแนน ภ.1'!R8="","",'คะแนน ภ.1'!R8)</f>
        <v/>
      </c>
      <c r="Q8" s="6" t="str">
        <f>IF('คะแนน ภ.1'!S8="","",'คะแนน ภ.1'!S8)</f>
        <v/>
      </c>
      <c r="R8" s="6" t="str">
        <f>IF('คะแนน ภ.1'!T8="","",'คะแนน ภ.1'!T8)</f>
        <v/>
      </c>
      <c r="S8" s="6" t="str">
        <f>IF('คะแนน ภ.1'!U8="","",'คะแนน ภ.1'!U8)</f>
        <v/>
      </c>
    </row>
    <row r="9" spans="1:19" ht="20.399999999999999" customHeight="1" x14ac:dyDescent="0.35">
      <c r="A9" s="58">
        <v>4</v>
      </c>
      <c r="B9" s="6" t="str">
        <f>IF('คะแนน ภ.1'!D9="","",'คะแนน ภ.1'!D9)</f>
        <v/>
      </c>
      <c r="C9" s="6" t="str">
        <f>IF('คะแนน ภ.1'!E9="","",'คะแนน ภ.1'!E9)</f>
        <v/>
      </c>
      <c r="D9" s="6" t="str">
        <f>IF('คะแนน ภ.1'!F9="","",'คะแนน ภ.1'!F9)</f>
        <v/>
      </c>
      <c r="E9" s="6" t="str">
        <f>IF('คะแนน ภ.1'!G9="","",'คะแนน ภ.1'!G9)</f>
        <v/>
      </c>
      <c r="F9" s="6" t="str">
        <f>IF('คะแนน ภ.1'!H9="","",'คะแนน ภ.1'!H9)</f>
        <v/>
      </c>
      <c r="G9" s="6" t="str">
        <f>IF('คะแนน ภ.1'!I9="","",'คะแนน ภ.1'!I9)</f>
        <v/>
      </c>
      <c r="H9" s="6" t="str">
        <f>IF('คะแนน ภ.1'!J9="","",'คะแนน ภ.1'!J9)</f>
        <v/>
      </c>
      <c r="I9" s="6" t="str">
        <f>IF('คะแนน ภ.1'!K9="","",'คะแนน ภ.1'!K9)</f>
        <v/>
      </c>
      <c r="J9" s="6" t="str">
        <f>IF('คะแนน ภ.1'!L9="","",'คะแนน ภ.1'!L9)</f>
        <v/>
      </c>
      <c r="K9" s="6" t="str">
        <f>IF('คะแนน ภ.1'!M9="","",'คะแนน ภ.1'!M9)</f>
        <v/>
      </c>
      <c r="L9" s="6" t="str">
        <f>IF('คะแนน ภ.1'!N9="","",'คะแนน ภ.1'!N9)</f>
        <v/>
      </c>
      <c r="M9" s="6" t="str">
        <f>IF('คะแนน ภ.1'!O9="","",'คะแนน ภ.1'!O9)</f>
        <v/>
      </c>
      <c r="N9" s="6" t="str">
        <f>IF('คะแนน ภ.1'!P9="","",'คะแนน ภ.1'!P9)</f>
        <v/>
      </c>
      <c r="O9" s="6" t="str">
        <f>IF('คะแนน ภ.1'!Q9="","",'คะแนน ภ.1'!Q9)</f>
        <v/>
      </c>
      <c r="P9" s="6" t="str">
        <f>IF('คะแนน ภ.1'!R9="","",'คะแนน ภ.1'!R9)</f>
        <v/>
      </c>
      <c r="Q9" s="6" t="str">
        <f>IF('คะแนน ภ.1'!S9="","",'คะแนน ภ.1'!S9)</f>
        <v/>
      </c>
      <c r="R9" s="6" t="str">
        <f>IF('คะแนน ภ.1'!T9="","",'คะแนน ภ.1'!T9)</f>
        <v/>
      </c>
      <c r="S9" s="6" t="str">
        <f>IF('คะแนน ภ.1'!U9="","",'คะแนน ภ.1'!U9)</f>
        <v/>
      </c>
    </row>
    <row r="10" spans="1:19" ht="20.399999999999999" customHeight="1" x14ac:dyDescent="0.35">
      <c r="A10" s="58">
        <v>5</v>
      </c>
      <c r="B10" s="6" t="str">
        <f>IF('คะแนน ภ.1'!D10="","",'คะแนน ภ.1'!D10)</f>
        <v/>
      </c>
      <c r="C10" s="6" t="str">
        <f>IF('คะแนน ภ.1'!E10="","",'คะแนน ภ.1'!E10)</f>
        <v/>
      </c>
      <c r="D10" s="6" t="str">
        <f>IF('คะแนน ภ.1'!F10="","",'คะแนน ภ.1'!F10)</f>
        <v/>
      </c>
      <c r="E10" s="6" t="str">
        <f>IF('คะแนน ภ.1'!G10="","",'คะแนน ภ.1'!G10)</f>
        <v/>
      </c>
      <c r="F10" s="6" t="str">
        <f>IF('คะแนน ภ.1'!H10="","",'คะแนน ภ.1'!H10)</f>
        <v/>
      </c>
      <c r="G10" s="6" t="str">
        <f>IF('คะแนน ภ.1'!I10="","",'คะแนน ภ.1'!I10)</f>
        <v/>
      </c>
      <c r="H10" s="6" t="str">
        <f>IF('คะแนน ภ.1'!J10="","",'คะแนน ภ.1'!J10)</f>
        <v/>
      </c>
      <c r="I10" s="6" t="str">
        <f>IF('คะแนน ภ.1'!K10="","",'คะแนน ภ.1'!K10)</f>
        <v/>
      </c>
      <c r="J10" s="6" t="str">
        <f>IF('คะแนน ภ.1'!L10="","",'คะแนน ภ.1'!L10)</f>
        <v/>
      </c>
      <c r="K10" s="6" t="str">
        <f>IF('คะแนน ภ.1'!M10="","",'คะแนน ภ.1'!M10)</f>
        <v/>
      </c>
      <c r="L10" s="6" t="str">
        <f>IF('คะแนน ภ.1'!N10="","",'คะแนน ภ.1'!N10)</f>
        <v/>
      </c>
      <c r="M10" s="6" t="str">
        <f>IF('คะแนน ภ.1'!O10="","",'คะแนน ภ.1'!O10)</f>
        <v/>
      </c>
      <c r="N10" s="6" t="str">
        <f>IF('คะแนน ภ.1'!P10="","",'คะแนน ภ.1'!P10)</f>
        <v/>
      </c>
      <c r="O10" s="6" t="str">
        <f>IF('คะแนน ภ.1'!Q10="","",'คะแนน ภ.1'!Q10)</f>
        <v/>
      </c>
      <c r="P10" s="6" t="str">
        <f>IF('คะแนน ภ.1'!R10="","",'คะแนน ภ.1'!R10)</f>
        <v/>
      </c>
      <c r="Q10" s="6" t="str">
        <f>IF('คะแนน ภ.1'!S10="","",'คะแนน ภ.1'!S10)</f>
        <v/>
      </c>
      <c r="R10" s="6" t="str">
        <f>IF('คะแนน ภ.1'!T10="","",'คะแนน ภ.1'!T10)</f>
        <v/>
      </c>
      <c r="S10" s="6" t="str">
        <f>IF('คะแนน ภ.1'!U10="","",'คะแนน ภ.1'!U10)</f>
        <v/>
      </c>
    </row>
    <row r="11" spans="1:19" ht="20.399999999999999" customHeight="1" x14ac:dyDescent="0.35">
      <c r="A11" s="58">
        <v>6</v>
      </c>
      <c r="B11" s="6" t="str">
        <f>IF('คะแนน ภ.1'!D11="","",'คะแนน ภ.1'!D11)</f>
        <v/>
      </c>
      <c r="C11" s="6" t="str">
        <f>IF('คะแนน ภ.1'!E11="","",'คะแนน ภ.1'!E11)</f>
        <v/>
      </c>
      <c r="D11" s="6" t="str">
        <f>IF('คะแนน ภ.1'!F11="","",'คะแนน ภ.1'!F11)</f>
        <v/>
      </c>
      <c r="E11" s="6" t="str">
        <f>IF('คะแนน ภ.1'!G11="","",'คะแนน ภ.1'!G11)</f>
        <v/>
      </c>
      <c r="F11" s="6" t="str">
        <f>IF('คะแนน ภ.1'!H11="","",'คะแนน ภ.1'!H11)</f>
        <v/>
      </c>
      <c r="G11" s="6" t="str">
        <f>IF('คะแนน ภ.1'!I11="","",'คะแนน ภ.1'!I11)</f>
        <v/>
      </c>
      <c r="H11" s="6" t="str">
        <f>IF('คะแนน ภ.1'!J11="","",'คะแนน ภ.1'!J11)</f>
        <v/>
      </c>
      <c r="I11" s="6" t="str">
        <f>IF('คะแนน ภ.1'!K11="","",'คะแนน ภ.1'!K11)</f>
        <v/>
      </c>
      <c r="J11" s="6" t="str">
        <f>IF('คะแนน ภ.1'!L11="","",'คะแนน ภ.1'!L11)</f>
        <v/>
      </c>
      <c r="K11" s="6" t="str">
        <f>IF('คะแนน ภ.1'!M11="","",'คะแนน ภ.1'!M11)</f>
        <v/>
      </c>
      <c r="L11" s="6" t="str">
        <f>IF('คะแนน ภ.1'!N11="","",'คะแนน ภ.1'!N11)</f>
        <v/>
      </c>
      <c r="M11" s="6" t="str">
        <f>IF('คะแนน ภ.1'!O11="","",'คะแนน ภ.1'!O11)</f>
        <v/>
      </c>
      <c r="N11" s="6" t="str">
        <f>IF('คะแนน ภ.1'!P11="","",'คะแนน ภ.1'!P11)</f>
        <v/>
      </c>
      <c r="O11" s="6" t="str">
        <f>IF('คะแนน ภ.1'!Q11="","",'คะแนน ภ.1'!Q11)</f>
        <v/>
      </c>
      <c r="P11" s="6" t="str">
        <f>IF('คะแนน ภ.1'!R11="","",'คะแนน ภ.1'!R11)</f>
        <v/>
      </c>
      <c r="Q11" s="6" t="str">
        <f>IF('คะแนน ภ.1'!S11="","",'คะแนน ภ.1'!S11)</f>
        <v/>
      </c>
      <c r="R11" s="6" t="str">
        <f>IF('คะแนน ภ.1'!T11="","",'คะแนน ภ.1'!T11)</f>
        <v/>
      </c>
      <c r="S11" s="6" t="str">
        <f>IF('คะแนน ภ.1'!U11="","",'คะแนน ภ.1'!U11)</f>
        <v/>
      </c>
    </row>
    <row r="12" spans="1:19" ht="20.399999999999999" customHeight="1" x14ac:dyDescent="0.35">
      <c r="A12" s="58">
        <v>7</v>
      </c>
      <c r="B12" s="6" t="str">
        <f>IF('คะแนน ภ.1'!D12="","",'คะแนน ภ.1'!D12)</f>
        <v/>
      </c>
      <c r="C12" s="6" t="str">
        <f>IF('คะแนน ภ.1'!E12="","",'คะแนน ภ.1'!E12)</f>
        <v/>
      </c>
      <c r="D12" s="6" t="str">
        <f>IF('คะแนน ภ.1'!F12="","",'คะแนน ภ.1'!F12)</f>
        <v/>
      </c>
      <c r="E12" s="6" t="str">
        <f>IF('คะแนน ภ.1'!G12="","",'คะแนน ภ.1'!G12)</f>
        <v/>
      </c>
      <c r="F12" s="6" t="str">
        <f>IF('คะแนน ภ.1'!H12="","",'คะแนน ภ.1'!H12)</f>
        <v/>
      </c>
      <c r="G12" s="6" t="str">
        <f>IF('คะแนน ภ.1'!I12="","",'คะแนน ภ.1'!I12)</f>
        <v/>
      </c>
      <c r="H12" s="6" t="str">
        <f>IF('คะแนน ภ.1'!J12="","",'คะแนน ภ.1'!J12)</f>
        <v/>
      </c>
      <c r="I12" s="6" t="str">
        <f>IF('คะแนน ภ.1'!K12="","",'คะแนน ภ.1'!K12)</f>
        <v/>
      </c>
      <c r="J12" s="6" t="str">
        <f>IF('คะแนน ภ.1'!L12="","",'คะแนน ภ.1'!L12)</f>
        <v/>
      </c>
      <c r="K12" s="6" t="str">
        <f>IF('คะแนน ภ.1'!M12="","",'คะแนน ภ.1'!M12)</f>
        <v/>
      </c>
      <c r="L12" s="6" t="str">
        <f>IF('คะแนน ภ.1'!N12="","",'คะแนน ภ.1'!N12)</f>
        <v/>
      </c>
      <c r="M12" s="6" t="str">
        <f>IF('คะแนน ภ.1'!O12="","",'คะแนน ภ.1'!O12)</f>
        <v/>
      </c>
      <c r="N12" s="6" t="str">
        <f>IF('คะแนน ภ.1'!P12="","",'คะแนน ภ.1'!P12)</f>
        <v/>
      </c>
      <c r="O12" s="6" t="str">
        <f>IF('คะแนน ภ.1'!Q12="","",'คะแนน ภ.1'!Q12)</f>
        <v/>
      </c>
      <c r="P12" s="6" t="str">
        <f>IF('คะแนน ภ.1'!R12="","",'คะแนน ภ.1'!R12)</f>
        <v/>
      </c>
      <c r="Q12" s="6" t="str">
        <f>IF('คะแนน ภ.1'!S12="","",'คะแนน ภ.1'!S12)</f>
        <v/>
      </c>
      <c r="R12" s="6" t="str">
        <f>IF('คะแนน ภ.1'!T12="","",'คะแนน ภ.1'!T12)</f>
        <v/>
      </c>
      <c r="S12" s="6" t="str">
        <f>IF('คะแนน ภ.1'!U12="","",'คะแนน ภ.1'!U12)</f>
        <v/>
      </c>
    </row>
    <row r="13" spans="1:19" ht="20.399999999999999" customHeight="1" x14ac:dyDescent="0.35">
      <c r="A13" s="58">
        <v>8</v>
      </c>
      <c r="B13" s="6" t="str">
        <f>IF('คะแนน ภ.1'!D13="","",'คะแนน ภ.1'!D13)</f>
        <v/>
      </c>
      <c r="C13" s="6" t="str">
        <f>IF('คะแนน ภ.1'!E13="","",'คะแนน ภ.1'!E13)</f>
        <v/>
      </c>
      <c r="D13" s="6" t="str">
        <f>IF('คะแนน ภ.1'!F13="","",'คะแนน ภ.1'!F13)</f>
        <v/>
      </c>
      <c r="E13" s="6" t="str">
        <f>IF('คะแนน ภ.1'!G13="","",'คะแนน ภ.1'!G13)</f>
        <v/>
      </c>
      <c r="F13" s="6" t="str">
        <f>IF('คะแนน ภ.1'!H13="","",'คะแนน ภ.1'!H13)</f>
        <v/>
      </c>
      <c r="G13" s="6" t="str">
        <f>IF('คะแนน ภ.1'!I13="","",'คะแนน ภ.1'!I13)</f>
        <v/>
      </c>
      <c r="H13" s="6" t="str">
        <f>IF('คะแนน ภ.1'!J13="","",'คะแนน ภ.1'!J13)</f>
        <v/>
      </c>
      <c r="I13" s="6" t="str">
        <f>IF('คะแนน ภ.1'!K13="","",'คะแนน ภ.1'!K13)</f>
        <v/>
      </c>
      <c r="J13" s="6" t="str">
        <f>IF('คะแนน ภ.1'!L13="","",'คะแนน ภ.1'!L13)</f>
        <v/>
      </c>
      <c r="K13" s="6" t="str">
        <f>IF('คะแนน ภ.1'!M13="","",'คะแนน ภ.1'!M13)</f>
        <v/>
      </c>
      <c r="L13" s="6" t="str">
        <f>IF('คะแนน ภ.1'!N13="","",'คะแนน ภ.1'!N13)</f>
        <v/>
      </c>
      <c r="M13" s="6" t="str">
        <f>IF('คะแนน ภ.1'!O13="","",'คะแนน ภ.1'!O13)</f>
        <v/>
      </c>
      <c r="N13" s="6" t="str">
        <f>IF('คะแนน ภ.1'!P13="","",'คะแนน ภ.1'!P13)</f>
        <v/>
      </c>
      <c r="O13" s="6" t="str">
        <f>IF('คะแนน ภ.1'!Q13="","",'คะแนน ภ.1'!Q13)</f>
        <v/>
      </c>
      <c r="P13" s="6" t="str">
        <f>IF('คะแนน ภ.1'!R13="","",'คะแนน ภ.1'!R13)</f>
        <v/>
      </c>
      <c r="Q13" s="6" t="str">
        <f>IF('คะแนน ภ.1'!S13="","",'คะแนน ภ.1'!S13)</f>
        <v/>
      </c>
      <c r="R13" s="6" t="str">
        <f>IF('คะแนน ภ.1'!T13="","",'คะแนน ภ.1'!T13)</f>
        <v/>
      </c>
      <c r="S13" s="6" t="str">
        <f>IF('คะแนน ภ.1'!U13="","",'คะแนน ภ.1'!U13)</f>
        <v/>
      </c>
    </row>
    <row r="14" spans="1:19" ht="20.399999999999999" customHeight="1" x14ac:dyDescent="0.35">
      <c r="A14" s="58">
        <v>9</v>
      </c>
      <c r="B14" s="6" t="str">
        <f>IF('คะแนน ภ.1'!D14="","",'คะแนน ภ.1'!D14)</f>
        <v/>
      </c>
      <c r="C14" s="6" t="str">
        <f>IF('คะแนน ภ.1'!E14="","",'คะแนน ภ.1'!E14)</f>
        <v/>
      </c>
      <c r="D14" s="6" t="str">
        <f>IF('คะแนน ภ.1'!F14="","",'คะแนน ภ.1'!F14)</f>
        <v/>
      </c>
      <c r="E14" s="6" t="str">
        <f>IF('คะแนน ภ.1'!G14="","",'คะแนน ภ.1'!G14)</f>
        <v/>
      </c>
      <c r="F14" s="6" t="str">
        <f>IF('คะแนน ภ.1'!H14="","",'คะแนน ภ.1'!H14)</f>
        <v/>
      </c>
      <c r="G14" s="6" t="str">
        <f>IF('คะแนน ภ.1'!I14="","",'คะแนน ภ.1'!I14)</f>
        <v/>
      </c>
      <c r="H14" s="6" t="str">
        <f>IF('คะแนน ภ.1'!J14="","",'คะแนน ภ.1'!J14)</f>
        <v/>
      </c>
      <c r="I14" s="6" t="str">
        <f>IF('คะแนน ภ.1'!K14="","",'คะแนน ภ.1'!K14)</f>
        <v/>
      </c>
      <c r="J14" s="6" t="str">
        <f>IF('คะแนน ภ.1'!L14="","",'คะแนน ภ.1'!L14)</f>
        <v/>
      </c>
      <c r="K14" s="6" t="str">
        <f>IF('คะแนน ภ.1'!M14="","",'คะแนน ภ.1'!M14)</f>
        <v/>
      </c>
      <c r="L14" s="6" t="str">
        <f>IF('คะแนน ภ.1'!N14="","",'คะแนน ภ.1'!N14)</f>
        <v/>
      </c>
      <c r="M14" s="6" t="str">
        <f>IF('คะแนน ภ.1'!O14="","",'คะแนน ภ.1'!O14)</f>
        <v/>
      </c>
      <c r="N14" s="6" t="str">
        <f>IF('คะแนน ภ.1'!P14="","",'คะแนน ภ.1'!P14)</f>
        <v/>
      </c>
      <c r="O14" s="6" t="str">
        <f>IF('คะแนน ภ.1'!Q14="","",'คะแนน ภ.1'!Q14)</f>
        <v/>
      </c>
      <c r="P14" s="6" t="str">
        <f>IF('คะแนน ภ.1'!R14="","",'คะแนน ภ.1'!R14)</f>
        <v/>
      </c>
      <c r="Q14" s="6" t="str">
        <f>IF('คะแนน ภ.1'!S14="","",'คะแนน ภ.1'!S14)</f>
        <v/>
      </c>
      <c r="R14" s="6" t="str">
        <f>IF('คะแนน ภ.1'!T14="","",'คะแนน ภ.1'!T14)</f>
        <v/>
      </c>
      <c r="S14" s="6" t="str">
        <f>IF('คะแนน ภ.1'!U14="","",'คะแนน ภ.1'!U14)</f>
        <v/>
      </c>
    </row>
    <row r="15" spans="1:19" ht="20.399999999999999" customHeight="1" x14ac:dyDescent="0.35">
      <c r="A15" s="58">
        <v>10</v>
      </c>
      <c r="B15" s="6" t="str">
        <f>IF('คะแนน ภ.1'!D15="","",'คะแนน ภ.1'!D15)</f>
        <v/>
      </c>
      <c r="C15" s="6" t="str">
        <f>IF('คะแนน ภ.1'!E15="","",'คะแนน ภ.1'!E15)</f>
        <v/>
      </c>
      <c r="D15" s="6" t="str">
        <f>IF('คะแนน ภ.1'!F15="","",'คะแนน ภ.1'!F15)</f>
        <v/>
      </c>
      <c r="E15" s="6" t="str">
        <f>IF('คะแนน ภ.1'!G15="","",'คะแนน ภ.1'!G15)</f>
        <v/>
      </c>
      <c r="F15" s="6" t="str">
        <f>IF('คะแนน ภ.1'!H15="","",'คะแนน ภ.1'!H15)</f>
        <v/>
      </c>
      <c r="G15" s="6" t="str">
        <f>IF('คะแนน ภ.1'!I15="","",'คะแนน ภ.1'!I15)</f>
        <v/>
      </c>
      <c r="H15" s="6" t="str">
        <f>IF('คะแนน ภ.1'!J15="","",'คะแนน ภ.1'!J15)</f>
        <v/>
      </c>
      <c r="I15" s="6" t="str">
        <f>IF('คะแนน ภ.1'!K15="","",'คะแนน ภ.1'!K15)</f>
        <v/>
      </c>
      <c r="J15" s="6" t="str">
        <f>IF('คะแนน ภ.1'!L15="","",'คะแนน ภ.1'!L15)</f>
        <v/>
      </c>
      <c r="K15" s="6" t="str">
        <f>IF('คะแนน ภ.1'!M15="","",'คะแนน ภ.1'!M15)</f>
        <v/>
      </c>
      <c r="L15" s="6" t="str">
        <f>IF('คะแนน ภ.1'!N15="","",'คะแนน ภ.1'!N15)</f>
        <v/>
      </c>
      <c r="M15" s="6" t="str">
        <f>IF('คะแนน ภ.1'!O15="","",'คะแนน ภ.1'!O15)</f>
        <v/>
      </c>
      <c r="N15" s="6" t="str">
        <f>IF('คะแนน ภ.1'!P15="","",'คะแนน ภ.1'!P15)</f>
        <v/>
      </c>
      <c r="O15" s="6" t="str">
        <f>IF('คะแนน ภ.1'!Q15="","",'คะแนน ภ.1'!Q15)</f>
        <v/>
      </c>
      <c r="P15" s="6" t="str">
        <f>IF('คะแนน ภ.1'!R15="","",'คะแนน ภ.1'!R15)</f>
        <v/>
      </c>
      <c r="Q15" s="6" t="str">
        <f>IF('คะแนน ภ.1'!S15="","",'คะแนน ภ.1'!S15)</f>
        <v/>
      </c>
      <c r="R15" s="6" t="str">
        <f>IF('คะแนน ภ.1'!T15="","",'คะแนน ภ.1'!T15)</f>
        <v/>
      </c>
      <c r="S15" s="6" t="str">
        <f>IF('คะแนน ภ.1'!U15="","",'คะแนน ภ.1'!U15)</f>
        <v/>
      </c>
    </row>
    <row r="16" spans="1:19" ht="20.399999999999999" customHeight="1" x14ac:dyDescent="0.35">
      <c r="A16" s="58">
        <v>11</v>
      </c>
      <c r="B16" s="6" t="str">
        <f>IF('คะแนน ภ.1'!D16="","",'คะแนน ภ.1'!D16)</f>
        <v/>
      </c>
      <c r="C16" s="6" t="str">
        <f>IF('คะแนน ภ.1'!E16="","",'คะแนน ภ.1'!E16)</f>
        <v/>
      </c>
      <c r="D16" s="6" t="str">
        <f>IF('คะแนน ภ.1'!F16="","",'คะแนน ภ.1'!F16)</f>
        <v/>
      </c>
      <c r="E16" s="6" t="str">
        <f>IF('คะแนน ภ.1'!G16="","",'คะแนน ภ.1'!G16)</f>
        <v/>
      </c>
      <c r="F16" s="6" t="str">
        <f>IF('คะแนน ภ.1'!H16="","",'คะแนน ภ.1'!H16)</f>
        <v/>
      </c>
      <c r="G16" s="6" t="str">
        <f>IF('คะแนน ภ.1'!I16="","",'คะแนน ภ.1'!I16)</f>
        <v/>
      </c>
      <c r="H16" s="6" t="str">
        <f>IF('คะแนน ภ.1'!J16="","",'คะแนน ภ.1'!J16)</f>
        <v/>
      </c>
      <c r="I16" s="6" t="str">
        <f>IF('คะแนน ภ.1'!K16="","",'คะแนน ภ.1'!K16)</f>
        <v/>
      </c>
      <c r="J16" s="6" t="str">
        <f>IF('คะแนน ภ.1'!L16="","",'คะแนน ภ.1'!L16)</f>
        <v/>
      </c>
      <c r="K16" s="6" t="str">
        <f>IF('คะแนน ภ.1'!M16="","",'คะแนน ภ.1'!M16)</f>
        <v/>
      </c>
      <c r="L16" s="6" t="str">
        <f>IF('คะแนน ภ.1'!N16="","",'คะแนน ภ.1'!N16)</f>
        <v/>
      </c>
      <c r="M16" s="6" t="str">
        <f>IF('คะแนน ภ.1'!O16="","",'คะแนน ภ.1'!O16)</f>
        <v/>
      </c>
      <c r="N16" s="6" t="str">
        <f>IF('คะแนน ภ.1'!P16="","",'คะแนน ภ.1'!P16)</f>
        <v/>
      </c>
      <c r="O16" s="6" t="str">
        <f>IF('คะแนน ภ.1'!Q16="","",'คะแนน ภ.1'!Q16)</f>
        <v/>
      </c>
      <c r="P16" s="6" t="str">
        <f>IF('คะแนน ภ.1'!R16="","",'คะแนน ภ.1'!R16)</f>
        <v/>
      </c>
      <c r="Q16" s="6" t="str">
        <f>IF('คะแนน ภ.1'!S16="","",'คะแนน ภ.1'!S16)</f>
        <v/>
      </c>
      <c r="R16" s="6" t="str">
        <f>IF('คะแนน ภ.1'!T16="","",'คะแนน ภ.1'!T16)</f>
        <v/>
      </c>
      <c r="S16" s="6" t="str">
        <f>IF('คะแนน ภ.1'!U16="","",'คะแนน ภ.1'!U16)</f>
        <v/>
      </c>
    </row>
    <row r="17" spans="1:19" ht="20.399999999999999" customHeight="1" x14ac:dyDescent="0.35">
      <c r="A17" s="58">
        <v>12</v>
      </c>
      <c r="B17" s="6" t="str">
        <f>IF('คะแนน ภ.1'!D17="","",'คะแนน ภ.1'!D17)</f>
        <v/>
      </c>
      <c r="C17" s="6" t="str">
        <f>IF('คะแนน ภ.1'!E17="","",'คะแนน ภ.1'!E17)</f>
        <v/>
      </c>
      <c r="D17" s="6" t="str">
        <f>IF('คะแนน ภ.1'!F17="","",'คะแนน ภ.1'!F17)</f>
        <v/>
      </c>
      <c r="E17" s="6" t="str">
        <f>IF('คะแนน ภ.1'!G17="","",'คะแนน ภ.1'!G17)</f>
        <v/>
      </c>
      <c r="F17" s="6" t="str">
        <f>IF('คะแนน ภ.1'!H17="","",'คะแนน ภ.1'!H17)</f>
        <v/>
      </c>
      <c r="G17" s="6" t="str">
        <f>IF('คะแนน ภ.1'!I17="","",'คะแนน ภ.1'!I17)</f>
        <v/>
      </c>
      <c r="H17" s="6" t="str">
        <f>IF('คะแนน ภ.1'!J17="","",'คะแนน ภ.1'!J17)</f>
        <v/>
      </c>
      <c r="I17" s="6" t="str">
        <f>IF('คะแนน ภ.1'!K17="","",'คะแนน ภ.1'!K17)</f>
        <v/>
      </c>
      <c r="J17" s="6" t="str">
        <f>IF('คะแนน ภ.1'!L17="","",'คะแนน ภ.1'!L17)</f>
        <v/>
      </c>
      <c r="K17" s="6" t="str">
        <f>IF('คะแนน ภ.1'!M17="","",'คะแนน ภ.1'!M17)</f>
        <v/>
      </c>
      <c r="L17" s="6" t="str">
        <f>IF('คะแนน ภ.1'!N17="","",'คะแนน ภ.1'!N17)</f>
        <v/>
      </c>
      <c r="M17" s="6" t="str">
        <f>IF('คะแนน ภ.1'!O17="","",'คะแนน ภ.1'!O17)</f>
        <v/>
      </c>
      <c r="N17" s="6" t="str">
        <f>IF('คะแนน ภ.1'!P17="","",'คะแนน ภ.1'!P17)</f>
        <v/>
      </c>
      <c r="O17" s="6" t="str">
        <f>IF('คะแนน ภ.1'!Q17="","",'คะแนน ภ.1'!Q17)</f>
        <v/>
      </c>
      <c r="P17" s="6" t="str">
        <f>IF('คะแนน ภ.1'!R17="","",'คะแนน ภ.1'!R17)</f>
        <v/>
      </c>
      <c r="Q17" s="6" t="str">
        <f>IF('คะแนน ภ.1'!S17="","",'คะแนน ภ.1'!S17)</f>
        <v/>
      </c>
      <c r="R17" s="6" t="str">
        <f>IF('คะแนน ภ.1'!T17="","",'คะแนน ภ.1'!T17)</f>
        <v/>
      </c>
      <c r="S17" s="6" t="str">
        <f>IF('คะแนน ภ.1'!U17="","",'คะแนน ภ.1'!U17)</f>
        <v/>
      </c>
    </row>
    <row r="18" spans="1:19" ht="20.399999999999999" customHeight="1" x14ac:dyDescent="0.35">
      <c r="A18" s="58">
        <v>13</v>
      </c>
      <c r="B18" s="6" t="str">
        <f>IF('คะแนน ภ.1'!D18="","",'คะแนน ภ.1'!D18)</f>
        <v/>
      </c>
      <c r="C18" s="6" t="str">
        <f>IF('คะแนน ภ.1'!E18="","",'คะแนน ภ.1'!E18)</f>
        <v/>
      </c>
      <c r="D18" s="6" t="str">
        <f>IF('คะแนน ภ.1'!F18="","",'คะแนน ภ.1'!F18)</f>
        <v/>
      </c>
      <c r="E18" s="6" t="str">
        <f>IF('คะแนน ภ.1'!G18="","",'คะแนน ภ.1'!G18)</f>
        <v/>
      </c>
      <c r="F18" s="6" t="str">
        <f>IF('คะแนน ภ.1'!H18="","",'คะแนน ภ.1'!H18)</f>
        <v/>
      </c>
      <c r="G18" s="6" t="str">
        <f>IF('คะแนน ภ.1'!I18="","",'คะแนน ภ.1'!I18)</f>
        <v/>
      </c>
      <c r="H18" s="6" t="str">
        <f>IF('คะแนน ภ.1'!J18="","",'คะแนน ภ.1'!J18)</f>
        <v/>
      </c>
      <c r="I18" s="6" t="str">
        <f>IF('คะแนน ภ.1'!K18="","",'คะแนน ภ.1'!K18)</f>
        <v/>
      </c>
      <c r="J18" s="6" t="str">
        <f>IF('คะแนน ภ.1'!L18="","",'คะแนน ภ.1'!L18)</f>
        <v/>
      </c>
      <c r="K18" s="6" t="str">
        <f>IF('คะแนน ภ.1'!M18="","",'คะแนน ภ.1'!M18)</f>
        <v/>
      </c>
      <c r="L18" s="6" t="str">
        <f>IF('คะแนน ภ.1'!N18="","",'คะแนน ภ.1'!N18)</f>
        <v/>
      </c>
      <c r="M18" s="6" t="str">
        <f>IF('คะแนน ภ.1'!O18="","",'คะแนน ภ.1'!O18)</f>
        <v/>
      </c>
      <c r="N18" s="6" t="str">
        <f>IF('คะแนน ภ.1'!P18="","",'คะแนน ภ.1'!P18)</f>
        <v/>
      </c>
      <c r="O18" s="6" t="str">
        <f>IF('คะแนน ภ.1'!Q18="","",'คะแนน ภ.1'!Q18)</f>
        <v/>
      </c>
      <c r="P18" s="6" t="str">
        <f>IF('คะแนน ภ.1'!R18="","",'คะแนน ภ.1'!R18)</f>
        <v/>
      </c>
      <c r="Q18" s="6" t="str">
        <f>IF('คะแนน ภ.1'!S18="","",'คะแนน ภ.1'!S18)</f>
        <v/>
      </c>
      <c r="R18" s="6" t="str">
        <f>IF('คะแนน ภ.1'!T18="","",'คะแนน ภ.1'!T18)</f>
        <v/>
      </c>
      <c r="S18" s="6" t="str">
        <f>IF('คะแนน ภ.1'!U18="","",'คะแนน ภ.1'!U18)</f>
        <v/>
      </c>
    </row>
    <row r="19" spans="1:19" ht="20.399999999999999" customHeight="1" x14ac:dyDescent="0.35">
      <c r="A19" s="58">
        <v>14</v>
      </c>
      <c r="B19" s="6" t="str">
        <f>IF('คะแนน ภ.1'!D19="","",'คะแนน ภ.1'!D19)</f>
        <v/>
      </c>
      <c r="C19" s="6" t="str">
        <f>IF('คะแนน ภ.1'!E19="","",'คะแนน ภ.1'!E19)</f>
        <v/>
      </c>
      <c r="D19" s="6" t="str">
        <f>IF('คะแนน ภ.1'!F19="","",'คะแนน ภ.1'!F19)</f>
        <v/>
      </c>
      <c r="E19" s="6" t="str">
        <f>IF('คะแนน ภ.1'!G19="","",'คะแนน ภ.1'!G19)</f>
        <v/>
      </c>
      <c r="F19" s="6" t="str">
        <f>IF('คะแนน ภ.1'!H19="","",'คะแนน ภ.1'!H19)</f>
        <v/>
      </c>
      <c r="G19" s="6" t="str">
        <f>IF('คะแนน ภ.1'!I19="","",'คะแนน ภ.1'!I19)</f>
        <v/>
      </c>
      <c r="H19" s="6" t="str">
        <f>IF('คะแนน ภ.1'!J19="","",'คะแนน ภ.1'!J19)</f>
        <v/>
      </c>
      <c r="I19" s="6" t="str">
        <f>IF('คะแนน ภ.1'!K19="","",'คะแนน ภ.1'!K19)</f>
        <v/>
      </c>
      <c r="J19" s="6" t="str">
        <f>IF('คะแนน ภ.1'!L19="","",'คะแนน ภ.1'!L19)</f>
        <v/>
      </c>
      <c r="K19" s="6" t="str">
        <f>IF('คะแนน ภ.1'!M19="","",'คะแนน ภ.1'!M19)</f>
        <v/>
      </c>
      <c r="L19" s="6" t="str">
        <f>IF('คะแนน ภ.1'!N19="","",'คะแนน ภ.1'!N19)</f>
        <v/>
      </c>
      <c r="M19" s="6" t="str">
        <f>IF('คะแนน ภ.1'!O19="","",'คะแนน ภ.1'!O19)</f>
        <v/>
      </c>
      <c r="N19" s="6" t="str">
        <f>IF('คะแนน ภ.1'!P19="","",'คะแนน ภ.1'!P19)</f>
        <v/>
      </c>
      <c r="O19" s="6" t="str">
        <f>IF('คะแนน ภ.1'!Q19="","",'คะแนน ภ.1'!Q19)</f>
        <v/>
      </c>
      <c r="P19" s="6" t="str">
        <f>IF('คะแนน ภ.1'!R19="","",'คะแนน ภ.1'!R19)</f>
        <v/>
      </c>
      <c r="Q19" s="6" t="str">
        <f>IF('คะแนน ภ.1'!S19="","",'คะแนน ภ.1'!S19)</f>
        <v/>
      </c>
      <c r="R19" s="6" t="str">
        <f>IF('คะแนน ภ.1'!T19="","",'คะแนน ภ.1'!T19)</f>
        <v/>
      </c>
      <c r="S19" s="6" t="str">
        <f>IF('คะแนน ภ.1'!U19="","",'คะแนน ภ.1'!U19)</f>
        <v/>
      </c>
    </row>
    <row r="20" spans="1:19" ht="20.399999999999999" customHeight="1" x14ac:dyDescent="0.35">
      <c r="A20" s="58">
        <v>15</v>
      </c>
      <c r="B20" s="6" t="str">
        <f>IF('คะแนน ภ.1'!D20="","",'คะแนน ภ.1'!D20)</f>
        <v/>
      </c>
      <c r="C20" s="6" t="str">
        <f>IF('คะแนน ภ.1'!E20="","",'คะแนน ภ.1'!E20)</f>
        <v/>
      </c>
      <c r="D20" s="6" t="str">
        <f>IF('คะแนน ภ.1'!F20="","",'คะแนน ภ.1'!F20)</f>
        <v/>
      </c>
      <c r="E20" s="6" t="str">
        <f>IF('คะแนน ภ.1'!G20="","",'คะแนน ภ.1'!G20)</f>
        <v/>
      </c>
      <c r="F20" s="6" t="str">
        <f>IF('คะแนน ภ.1'!H20="","",'คะแนน ภ.1'!H20)</f>
        <v/>
      </c>
      <c r="G20" s="6" t="str">
        <f>IF('คะแนน ภ.1'!I20="","",'คะแนน ภ.1'!I20)</f>
        <v/>
      </c>
      <c r="H20" s="6" t="str">
        <f>IF('คะแนน ภ.1'!J20="","",'คะแนน ภ.1'!J20)</f>
        <v/>
      </c>
      <c r="I20" s="6" t="str">
        <f>IF('คะแนน ภ.1'!K20="","",'คะแนน ภ.1'!K20)</f>
        <v/>
      </c>
      <c r="J20" s="6" t="str">
        <f>IF('คะแนน ภ.1'!L20="","",'คะแนน ภ.1'!L20)</f>
        <v/>
      </c>
      <c r="K20" s="6" t="str">
        <f>IF('คะแนน ภ.1'!M20="","",'คะแนน ภ.1'!M20)</f>
        <v/>
      </c>
      <c r="L20" s="6" t="str">
        <f>IF('คะแนน ภ.1'!N20="","",'คะแนน ภ.1'!N20)</f>
        <v/>
      </c>
      <c r="M20" s="6" t="str">
        <f>IF('คะแนน ภ.1'!O20="","",'คะแนน ภ.1'!O20)</f>
        <v/>
      </c>
      <c r="N20" s="6" t="str">
        <f>IF('คะแนน ภ.1'!P20="","",'คะแนน ภ.1'!P20)</f>
        <v/>
      </c>
      <c r="O20" s="6" t="str">
        <f>IF('คะแนน ภ.1'!Q20="","",'คะแนน ภ.1'!Q20)</f>
        <v/>
      </c>
      <c r="P20" s="6" t="str">
        <f>IF('คะแนน ภ.1'!R20="","",'คะแนน ภ.1'!R20)</f>
        <v/>
      </c>
      <c r="Q20" s="6" t="str">
        <f>IF('คะแนน ภ.1'!S20="","",'คะแนน ภ.1'!S20)</f>
        <v/>
      </c>
      <c r="R20" s="6" t="str">
        <f>IF('คะแนน ภ.1'!T20="","",'คะแนน ภ.1'!T20)</f>
        <v/>
      </c>
      <c r="S20" s="6" t="str">
        <f>IF('คะแนน ภ.1'!U20="","",'คะแนน ภ.1'!U20)</f>
        <v/>
      </c>
    </row>
    <row r="21" spans="1:19" ht="20.399999999999999" customHeight="1" x14ac:dyDescent="0.35">
      <c r="A21" s="58">
        <v>16</v>
      </c>
      <c r="B21" s="6" t="str">
        <f>IF('คะแนน ภ.1'!D21="","",'คะแนน ภ.1'!D21)</f>
        <v/>
      </c>
      <c r="C21" s="6" t="str">
        <f>IF('คะแนน ภ.1'!E21="","",'คะแนน ภ.1'!E21)</f>
        <v/>
      </c>
      <c r="D21" s="6" t="str">
        <f>IF('คะแนน ภ.1'!F21="","",'คะแนน ภ.1'!F21)</f>
        <v/>
      </c>
      <c r="E21" s="6" t="str">
        <f>IF('คะแนน ภ.1'!G21="","",'คะแนน ภ.1'!G21)</f>
        <v/>
      </c>
      <c r="F21" s="6" t="str">
        <f>IF('คะแนน ภ.1'!H21="","",'คะแนน ภ.1'!H21)</f>
        <v/>
      </c>
      <c r="G21" s="6" t="str">
        <f>IF('คะแนน ภ.1'!I21="","",'คะแนน ภ.1'!I21)</f>
        <v/>
      </c>
      <c r="H21" s="6" t="str">
        <f>IF('คะแนน ภ.1'!J21="","",'คะแนน ภ.1'!J21)</f>
        <v/>
      </c>
      <c r="I21" s="6" t="str">
        <f>IF('คะแนน ภ.1'!K21="","",'คะแนน ภ.1'!K21)</f>
        <v/>
      </c>
      <c r="J21" s="6" t="str">
        <f>IF('คะแนน ภ.1'!L21="","",'คะแนน ภ.1'!L21)</f>
        <v/>
      </c>
      <c r="K21" s="6" t="str">
        <f>IF('คะแนน ภ.1'!M21="","",'คะแนน ภ.1'!M21)</f>
        <v/>
      </c>
      <c r="L21" s="6" t="str">
        <f>IF('คะแนน ภ.1'!N21="","",'คะแนน ภ.1'!N21)</f>
        <v/>
      </c>
      <c r="M21" s="6" t="str">
        <f>IF('คะแนน ภ.1'!O21="","",'คะแนน ภ.1'!O21)</f>
        <v/>
      </c>
      <c r="N21" s="6" t="str">
        <f>IF('คะแนน ภ.1'!P21="","",'คะแนน ภ.1'!P21)</f>
        <v/>
      </c>
      <c r="O21" s="6" t="str">
        <f>IF('คะแนน ภ.1'!Q21="","",'คะแนน ภ.1'!Q21)</f>
        <v/>
      </c>
      <c r="P21" s="6" t="str">
        <f>IF('คะแนน ภ.1'!R21="","",'คะแนน ภ.1'!R21)</f>
        <v/>
      </c>
      <c r="Q21" s="6" t="str">
        <f>IF('คะแนน ภ.1'!S21="","",'คะแนน ภ.1'!S21)</f>
        <v/>
      </c>
      <c r="R21" s="6" t="str">
        <f>IF('คะแนน ภ.1'!T21="","",'คะแนน ภ.1'!T21)</f>
        <v/>
      </c>
      <c r="S21" s="6" t="str">
        <f>IF('คะแนน ภ.1'!U21="","",'คะแนน ภ.1'!U21)</f>
        <v/>
      </c>
    </row>
    <row r="22" spans="1:19" ht="20.399999999999999" customHeight="1" x14ac:dyDescent="0.35">
      <c r="A22" s="58">
        <v>17</v>
      </c>
      <c r="B22" s="6" t="str">
        <f>IF('คะแนน ภ.1'!D22="","",'คะแนน ภ.1'!D22)</f>
        <v/>
      </c>
      <c r="C22" s="6" t="str">
        <f>IF('คะแนน ภ.1'!E22="","",'คะแนน ภ.1'!E22)</f>
        <v/>
      </c>
      <c r="D22" s="6" t="str">
        <f>IF('คะแนน ภ.1'!F22="","",'คะแนน ภ.1'!F22)</f>
        <v/>
      </c>
      <c r="E22" s="6" t="str">
        <f>IF('คะแนน ภ.1'!G22="","",'คะแนน ภ.1'!G22)</f>
        <v/>
      </c>
      <c r="F22" s="6" t="str">
        <f>IF('คะแนน ภ.1'!H22="","",'คะแนน ภ.1'!H22)</f>
        <v/>
      </c>
      <c r="G22" s="6" t="str">
        <f>IF('คะแนน ภ.1'!I22="","",'คะแนน ภ.1'!I22)</f>
        <v/>
      </c>
      <c r="H22" s="6" t="str">
        <f>IF('คะแนน ภ.1'!J22="","",'คะแนน ภ.1'!J22)</f>
        <v/>
      </c>
      <c r="I22" s="6" t="str">
        <f>IF('คะแนน ภ.1'!K22="","",'คะแนน ภ.1'!K22)</f>
        <v/>
      </c>
      <c r="J22" s="6" t="str">
        <f>IF('คะแนน ภ.1'!L22="","",'คะแนน ภ.1'!L22)</f>
        <v/>
      </c>
      <c r="K22" s="6" t="str">
        <f>IF('คะแนน ภ.1'!M22="","",'คะแนน ภ.1'!M22)</f>
        <v/>
      </c>
      <c r="L22" s="6" t="str">
        <f>IF('คะแนน ภ.1'!N22="","",'คะแนน ภ.1'!N22)</f>
        <v/>
      </c>
      <c r="M22" s="6" t="str">
        <f>IF('คะแนน ภ.1'!O22="","",'คะแนน ภ.1'!O22)</f>
        <v/>
      </c>
      <c r="N22" s="6" t="str">
        <f>IF('คะแนน ภ.1'!P22="","",'คะแนน ภ.1'!P22)</f>
        <v/>
      </c>
      <c r="O22" s="6" t="str">
        <f>IF('คะแนน ภ.1'!Q22="","",'คะแนน ภ.1'!Q22)</f>
        <v/>
      </c>
      <c r="P22" s="6" t="str">
        <f>IF('คะแนน ภ.1'!R22="","",'คะแนน ภ.1'!R22)</f>
        <v/>
      </c>
      <c r="Q22" s="6" t="str">
        <f>IF('คะแนน ภ.1'!S22="","",'คะแนน ภ.1'!S22)</f>
        <v/>
      </c>
      <c r="R22" s="6" t="str">
        <f>IF('คะแนน ภ.1'!T22="","",'คะแนน ภ.1'!T22)</f>
        <v/>
      </c>
      <c r="S22" s="6" t="str">
        <f>IF('คะแนน ภ.1'!U22="","",'คะแนน ภ.1'!U22)</f>
        <v/>
      </c>
    </row>
    <row r="23" spans="1:19" ht="20.399999999999999" customHeight="1" x14ac:dyDescent="0.35">
      <c r="A23" s="58">
        <v>18</v>
      </c>
      <c r="B23" s="6" t="str">
        <f>IF('คะแนน ภ.1'!D23="","",'คะแนน ภ.1'!D23)</f>
        <v/>
      </c>
      <c r="C23" s="6" t="str">
        <f>IF('คะแนน ภ.1'!E23="","",'คะแนน ภ.1'!E23)</f>
        <v/>
      </c>
      <c r="D23" s="6" t="str">
        <f>IF('คะแนน ภ.1'!F23="","",'คะแนน ภ.1'!F23)</f>
        <v/>
      </c>
      <c r="E23" s="6" t="str">
        <f>IF('คะแนน ภ.1'!G23="","",'คะแนน ภ.1'!G23)</f>
        <v/>
      </c>
      <c r="F23" s="6" t="str">
        <f>IF('คะแนน ภ.1'!H23="","",'คะแนน ภ.1'!H23)</f>
        <v/>
      </c>
      <c r="G23" s="6" t="str">
        <f>IF('คะแนน ภ.1'!I23="","",'คะแนน ภ.1'!I23)</f>
        <v/>
      </c>
      <c r="H23" s="6" t="str">
        <f>IF('คะแนน ภ.1'!J23="","",'คะแนน ภ.1'!J23)</f>
        <v/>
      </c>
      <c r="I23" s="6" t="str">
        <f>IF('คะแนน ภ.1'!K23="","",'คะแนน ภ.1'!K23)</f>
        <v/>
      </c>
      <c r="J23" s="6" t="str">
        <f>IF('คะแนน ภ.1'!L23="","",'คะแนน ภ.1'!L23)</f>
        <v/>
      </c>
      <c r="K23" s="6" t="str">
        <f>IF('คะแนน ภ.1'!M23="","",'คะแนน ภ.1'!M23)</f>
        <v/>
      </c>
      <c r="L23" s="6" t="str">
        <f>IF('คะแนน ภ.1'!N23="","",'คะแนน ภ.1'!N23)</f>
        <v/>
      </c>
      <c r="M23" s="6" t="str">
        <f>IF('คะแนน ภ.1'!O23="","",'คะแนน ภ.1'!O23)</f>
        <v/>
      </c>
      <c r="N23" s="6" t="str">
        <f>IF('คะแนน ภ.1'!P23="","",'คะแนน ภ.1'!P23)</f>
        <v/>
      </c>
      <c r="O23" s="6" t="str">
        <f>IF('คะแนน ภ.1'!Q23="","",'คะแนน ภ.1'!Q23)</f>
        <v/>
      </c>
      <c r="P23" s="6" t="str">
        <f>IF('คะแนน ภ.1'!R23="","",'คะแนน ภ.1'!R23)</f>
        <v/>
      </c>
      <c r="Q23" s="6" t="str">
        <f>IF('คะแนน ภ.1'!S23="","",'คะแนน ภ.1'!S23)</f>
        <v/>
      </c>
      <c r="R23" s="6" t="str">
        <f>IF('คะแนน ภ.1'!T23="","",'คะแนน ภ.1'!T23)</f>
        <v/>
      </c>
      <c r="S23" s="6" t="str">
        <f>IF('คะแนน ภ.1'!U23="","",'คะแนน ภ.1'!U23)</f>
        <v/>
      </c>
    </row>
    <row r="24" spans="1:19" ht="20.399999999999999" customHeight="1" x14ac:dyDescent="0.35">
      <c r="A24" s="58">
        <v>19</v>
      </c>
      <c r="B24" s="6" t="str">
        <f>IF('คะแนน ภ.1'!D24="","",'คะแนน ภ.1'!D24)</f>
        <v/>
      </c>
      <c r="C24" s="6" t="str">
        <f>IF('คะแนน ภ.1'!E24="","",'คะแนน ภ.1'!E24)</f>
        <v/>
      </c>
      <c r="D24" s="6" t="str">
        <f>IF('คะแนน ภ.1'!F24="","",'คะแนน ภ.1'!F24)</f>
        <v/>
      </c>
      <c r="E24" s="6" t="str">
        <f>IF('คะแนน ภ.1'!G24="","",'คะแนน ภ.1'!G24)</f>
        <v/>
      </c>
      <c r="F24" s="6" t="str">
        <f>IF('คะแนน ภ.1'!H24="","",'คะแนน ภ.1'!H24)</f>
        <v/>
      </c>
      <c r="G24" s="6" t="str">
        <f>IF('คะแนน ภ.1'!I24="","",'คะแนน ภ.1'!I24)</f>
        <v/>
      </c>
      <c r="H24" s="6" t="str">
        <f>IF('คะแนน ภ.1'!J24="","",'คะแนน ภ.1'!J24)</f>
        <v/>
      </c>
      <c r="I24" s="6" t="str">
        <f>IF('คะแนน ภ.1'!K24="","",'คะแนน ภ.1'!K24)</f>
        <v/>
      </c>
      <c r="J24" s="6" t="str">
        <f>IF('คะแนน ภ.1'!L24="","",'คะแนน ภ.1'!L24)</f>
        <v/>
      </c>
      <c r="K24" s="6" t="str">
        <f>IF('คะแนน ภ.1'!M24="","",'คะแนน ภ.1'!M24)</f>
        <v/>
      </c>
      <c r="L24" s="6" t="str">
        <f>IF('คะแนน ภ.1'!N24="","",'คะแนน ภ.1'!N24)</f>
        <v/>
      </c>
      <c r="M24" s="6" t="str">
        <f>IF('คะแนน ภ.1'!O24="","",'คะแนน ภ.1'!O24)</f>
        <v/>
      </c>
      <c r="N24" s="6" t="str">
        <f>IF('คะแนน ภ.1'!P24="","",'คะแนน ภ.1'!P24)</f>
        <v/>
      </c>
      <c r="O24" s="6" t="str">
        <f>IF('คะแนน ภ.1'!Q24="","",'คะแนน ภ.1'!Q24)</f>
        <v/>
      </c>
      <c r="P24" s="6" t="str">
        <f>IF('คะแนน ภ.1'!R24="","",'คะแนน ภ.1'!R24)</f>
        <v/>
      </c>
      <c r="Q24" s="6" t="str">
        <f>IF('คะแนน ภ.1'!S24="","",'คะแนน ภ.1'!S24)</f>
        <v/>
      </c>
      <c r="R24" s="6" t="str">
        <f>IF('คะแนน ภ.1'!T24="","",'คะแนน ภ.1'!T24)</f>
        <v/>
      </c>
      <c r="S24" s="6" t="str">
        <f>IF('คะแนน ภ.1'!U24="","",'คะแนน ภ.1'!U24)</f>
        <v/>
      </c>
    </row>
    <row r="25" spans="1:19" ht="20.399999999999999" customHeight="1" x14ac:dyDescent="0.35">
      <c r="A25" s="58">
        <v>20</v>
      </c>
      <c r="B25" s="6" t="str">
        <f>IF('คะแนน ภ.1'!D25="","",'คะแนน ภ.1'!D25)</f>
        <v/>
      </c>
      <c r="C25" s="6" t="str">
        <f>IF('คะแนน ภ.1'!E25="","",'คะแนน ภ.1'!E25)</f>
        <v/>
      </c>
      <c r="D25" s="6" t="str">
        <f>IF('คะแนน ภ.1'!F25="","",'คะแนน ภ.1'!F25)</f>
        <v/>
      </c>
      <c r="E25" s="6" t="str">
        <f>IF('คะแนน ภ.1'!G25="","",'คะแนน ภ.1'!G25)</f>
        <v/>
      </c>
      <c r="F25" s="6" t="str">
        <f>IF('คะแนน ภ.1'!H25="","",'คะแนน ภ.1'!H25)</f>
        <v/>
      </c>
      <c r="G25" s="6" t="str">
        <f>IF('คะแนน ภ.1'!I25="","",'คะแนน ภ.1'!I25)</f>
        <v/>
      </c>
      <c r="H25" s="6" t="str">
        <f>IF('คะแนน ภ.1'!J25="","",'คะแนน ภ.1'!J25)</f>
        <v/>
      </c>
      <c r="I25" s="6" t="str">
        <f>IF('คะแนน ภ.1'!K25="","",'คะแนน ภ.1'!K25)</f>
        <v/>
      </c>
      <c r="J25" s="6" t="str">
        <f>IF('คะแนน ภ.1'!L25="","",'คะแนน ภ.1'!L25)</f>
        <v/>
      </c>
      <c r="K25" s="6" t="str">
        <f>IF('คะแนน ภ.1'!M25="","",'คะแนน ภ.1'!M25)</f>
        <v/>
      </c>
      <c r="L25" s="6" t="str">
        <f>IF('คะแนน ภ.1'!N25="","",'คะแนน ภ.1'!N25)</f>
        <v/>
      </c>
      <c r="M25" s="6" t="str">
        <f>IF('คะแนน ภ.1'!O25="","",'คะแนน ภ.1'!O25)</f>
        <v/>
      </c>
      <c r="N25" s="6" t="str">
        <f>IF('คะแนน ภ.1'!P25="","",'คะแนน ภ.1'!P25)</f>
        <v/>
      </c>
      <c r="O25" s="6" t="str">
        <f>IF('คะแนน ภ.1'!Q25="","",'คะแนน ภ.1'!Q25)</f>
        <v/>
      </c>
      <c r="P25" s="6" t="str">
        <f>IF('คะแนน ภ.1'!R25="","",'คะแนน ภ.1'!R25)</f>
        <v/>
      </c>
      <c r="Q25" s="6" t="str">
        <f>IF('คะแนน ภ.1'!S25="","",'คะแนน ภ.1'!S25)</f>
        <v/>
      </c>
      <c r="R25" s="6" t="str">
        <f>IF('คะแนน ภ.1'!T25="","",'คะแนน ภ.1'!T25)</f>
        <v/>
      </c>
      <c r="S25" s="6" t="str">
        <f>IF('คะแนน ภ.1'!U25="","",'คะแนน ภ.1'!U25)</f>
        <v/>
      </c>
    </row>
    <row r="26" spans="1:19" ht="20.399999999999999" customHeight="1" x14ac:dyDescent="0.35">
      <c r="A26" s="58">
        <v>21</v>
      </c>
      <c r="B26" s="6" t="str">
        <f>IF('คะแนน ภ.1'!D26="","",'คะแนน ภ.1'!D26)</f>
        <v/>
      </c>
      <c r="C26" s="6" t="str">
        <f>IF('คะแนน ภ.1'!E26="","",'คะแนน ภ.1'!E26)</f>
        <v/>
      </c>
      <c r="D26" s="6" t="str">
        <f>IF('คะแนน ภ.1'!F26="","",'คะแนน ภ.1'!F26)</f>
        <v/>
      </c>
      <c r="E26" s="6" t="str">
        <f>IF('คะแนน ภ.1'!G26="","",'คะแนน ภ.1'!G26)</f>
        <v/>
      </c>
      <c r="F26" s="6" t="str">
        <f>IF('คะแนน ภ.1'!H26="","",'คะแนน ภ.1'!H26)</f>
        <v/>
      </c>
      <c r="G26" s="6" t="str">
        <f>IF('คะแนน ภ.1'!I26="","",'คะแนน ภ.1'!I26)</f>
        <v/>
      </c>
      <c r="H26" s="6" t="str">
        <f>IF('คะแนน ภ.1'!J26="","",'คะแนน ภ.1'!J26)</f>
        <v/>
      </c>
      <c r="I26" s="6" t="str">
        <f>IF('คะแนน ภ.1'!K26="","",'คะแนน ภ.1'!K26)</f>
        <v/>
      </c>
      <c r="J26" s="6" t="str">
        <f>IF('คะแนน ภ.1'!L26="","",'คะแนน ภ.1'!L26)</f>
        <v/>
      </c>
      <c r="K26" s="6" t="str">
        <f>IF('คะแนน ภ.1'!M26="","",'คะแนน ภ.1'!M26)</f>
        <v/>
      </c>
      <c r="L26" s="6" t="str">
        <f>IF('คะแนน ภ.1'!N26="","",'คะแนน ภ.1'!N26)</f>
        <v/>
      </c>
      <c r="M26" s="6" t="str">
        <f>IF('คะแนน ภ.1'!O26="","",'คะแนน ภ.1'!O26)</f>
        <v/>
      </c>
      <c r="N26" s="6" t="str">
        <f>IF('คะแนน ภ.1'!P26="","",'คะแนน ภ.1'!P26)</f>
        <v/>
      </c>
      <c r="O26" s="6" t="str">
        <f>IF('คะแนน ภ.1'!Q26="","",'คะแนน ภ.1'!Q26)</f>
        <v/>
      </c>
      <c r="P26" s="6" t="str">
        <f>IF('คะแนน ภ.1'!R26="","",'คะแนน ภ.1'!R26)</f>
        <v/>
      </c>
      <c r="Q26" s="6" t="str">
        <f>IF('คะแนน ภ.1'!S26="","",'คะแนน ภ.1'!S26)</f>
        <v/>
      </c>
      <c r="R26" s="6" t="str">
        <f>IF('คะแนน ภ.1'!T26="","",'คะแนน ภ.1'!T26)</f>
        <v/>
      </c>
      <c r="S26" s="6" t="str">
        <f>IF('คะแนน ภ.1'!U26="","",'คะแนน ภ.1'!U26)</f>
        <v/>
      </c>
    </row>
    <row r="27" spans="1:19" ht="20.399999999999999" customHeight="1" x14ac:dyDescent="0.35">
      <c r="A27" s="58">
        <v>22</v>
      </c>
      <c r="B27" s="6" t="str">
        <f>IF('คะแนน ภ.1'!D27="","",'คะแนน ภ.1'!D27)</f>
        <v/>
      </c>
      <c r="C27" s="6" t="str">
        <f>IF('คะแนน ภ.1'!E27="","",'คะแนน ภ.1'!E27)</f>
        <v/>
      </c>
      <c r="D27" s="6" t="str">
        <f>IF('คะแนน ภ.1'!F27="","",'คะแนน ภ.1'!F27)</f>
        <v/>
      </c>
      <c r="E27" s="6" t="str">
        <f>IF('คะแนน ภ.1'!G27="","",'คะแนน ภ.1'!G27)</f>
        <v/>
      </c>
      <c r="F27" s="6" t="str">
        <f>IF('คะแนน ภ.1'!H27="","",'คะแนน ภ.1'!H27)</f>
        <v/>
      </c>
      <c r="G27" s="6" t="str">
        <f>IF('คะแนน ภ.1'!I27="","",'คะแนน ภ.1'!I27)</f>
        <v/>
      </c>
      <c r="H27" s="6" t="str">
        <f>IF('คะแนน ภ.1'!J27="","",'คะแนน ภ.1'!J27)</f>
        <v/>
      </c>
      <c r="I27" s="6" t="str">
        <f>IF('คะแนน ภ.1'!K27="","",'คะแนน ภ.1'!K27)</f>
        <v/>
      </c>
      <c r="J27" s="6" t="str">
        <f>IF('คะแนน ภ.1'!L27="","",'คะแนน ภ.1'!L27)</f>
        <v/>
      </c>
      <c r="K27" s="6" t="str">
        <f>IF('คะแนน ภ.1'!M27="","",'คะแนน ภ.1'!M27)</f>
        <v/>
      </c>
      <c r="L27" s="6" t="str">
        <f>IF('คะแนน ภ.1'!N27="","",'คะแนน ภ.1'!N27)</f>
        <v/>
      </c>
      <c r="M27" s="6" t="str">
        <f>IF('คะแนน ภ.1'!O27="","",'คะแนน ภ.1'!O27)</f>
        <v/>
      </c>
      <c r="N27" s="6" t="str">
        <f>IF('คะแนน ภ.1'!P27="","",'คะแนน ภ.1'!P27)</f>
        <v/>
      </c>
      <c r="O27" s="6" t="str">
        <f>IF('คะแนน ภ.1'!Q27="","",'คะแนน ภ.1'!Q27)</f>
        <v/>
      </c>
      <c r="P27" s="6" t="str">
        <f>IF('คะแนน ภ.1'!R27="","",'คะแนน ภ.1'!R27)</f>
        <v/>
      </c>
      <c r="Q27" s="6" t="str">
        <f>IF('คะแนน ภ.1'!S27="","",'คะแนน ภ.1'!S27)</f>
        <v/>
      </c>
      <c r="R27" s="6" t="str">
        <f>IF('คะแนน ภ.1'!T27="","",'คะแนน ภ.1'!T27)</f>
        <v/>
      </c>
      <c r="S27" s="6" t="str">
        <f>IF('คะแนน ภ.1'!U27="","",'คะแนน ภ.1'!U27)</f>
        <v/>
      </c>
    </row>
    <row r="28" spans="1:19" ht="20.399999999999999" customHeight="1" x14ac:dyDescent="0.35">
      <c r="A28" s="58">
        <v>23</v>
      </c>
      <c r="B28" s="6" t="str">
        <f>IF('คะแนน ภ.1'!D28="","",'คะแนน ภ.1'!D28)</f>
        <v/>
      </c>
      <c r="C28" s="6" t="str">
        <f>IF('คะแนน ภ.1'!E28="","",'คะแนน ภ.1'!E28)</f>
        <v/>
      </c>
      <c r="D28" s="6" t="str">
        <f>IF('คะแนน ภ.1'!F28="","",'คะแนน ภ.1'!F28)</f>
        <v/>
      </c>
      <c r="E28" s="6" t="str">
        <f>IF('คะแนน ภ.1'!G28="","",'คะแนน ภ.1'!G28)</f>
        <v/>
      </c>
      <c r="F28" s="6" t="str">
        <f>IF('คะแนน ภ.1'!H28="","",'คะแนน ภ.1'!H28)</f>
        <v/>
      </c>
      <c r="G28" s="6" t="str">
        <f>IF('คะแนน ภ.1'!I28="","",'คะแนน ภ.1'!I28)</f>
        <v/>
      </c>
      <c r="H28" s="6" t="str">
        <f>IF('คะแนน ภ.1'!J28="","",'คะแนน ภ.1'!J28)</f>
        <v/>
      </c>
      <c r="I28" s="6" t="str">
        <f>IF('คะแนน ภ.1'!K28="","",'คะแนน ภ.1'!K28)</f>
        <v/>
      </c>
      <c r="J28" s="6" t="str">
        <f>IF('คะแนน ภ.1'!L28="","",'คะแนน ภ.1'!L28)</f>
        <v/>
      </c>
      <c r="K28" s="6" t="str">
        <f>IF('คะแนน ภ.1'!M28="","",'คะแนน ภ.1'!M28)</f>
        <v/>
      </c>
      <c r="L28" s="6" t="str">
        <f>IF('คะแนน ภ.1'!N28="","",'คะแนน ภ.1'!N28)</f>
        <v/>
      </c>
      <c r="M28" s="6" t="str">
        <f>IF('คะแนน ภ.1'!O28="","",'คะแนน ภ.1'!O28)</f>
        <v/>
      </c>
      <c r="N28" s="6" t="str">
        <f>IF('คะแนน ภ.1'!P28="","",'คะแนน ภ.1'!P28)</f>
        <v/>
      </c>
      <c r="O28" s="6" t="str">
        <f>IF('คะแนน ภ.1'!Q28="","",'คะแนน ภ.1'!Q28)</f>
        <v/>
      </c>
      <c r="P28" s="6" t="str">
        <f>IF('คะแนน ภ.1'!R28="","",'คะแนน ภ.1'!R28)</f>
        <v/>
      </c>
      <c r="Q28" s="6" t="str">
        <f>IF('คะแนน ภ.1'!S28="","",'คะแนน ภ.1'!S28)</f>
        <v/>
      </c>
      <c r="R28" s="6" t="str">
        <f>IF('คะแนน ภ.1'!T28="","",'คะแนน ภ.1'!T28)</f>
        <v/>
      </c>
      <c r="S28" s="6" t="str">
        <f>IF('คะแนน ภ.1'!U28="","",'คะแนน ภ.1'!U28)</f>
        <v/>
      </c>
    </row>
    <row r="29" spans="1:19" ht="20.399999999999999" customHeight="1" x14ac:dyDescent="0.35">
      <c r="A29" s="58">
        <v>24</v>
      </c>
      <c r="B29" s="6" t="str">
        <f>IF('คะแนน ภ.1'!D29="","",'คะแนน ภ.1'!D29)</f>
        <v/>
      </c>
      <c r="C29" s="6" t="str">
        <f>IF('คะแนน ภ.1'!E29="","",'คะแนน ภ.1'!E29)</f>
        <v/>
      </c>
      <c r="D29" s="6" t="str">
        <f>IF('คะแนน ภ.1'!F29="","",'คะแนน ภ.1'!F29)</f>
        <v/>
      </c>
      <c r="E29" s="6" t="str">
        <f>IF('คะแนน ภ.1'!G29="","",'คะแนน ภ.1'!G29)</f>
        <v/>
      </c>
      <c r="F29" s="6" t="str">
        <f>IF('คะแนน ภ.1'!H29="","",'คะแนน ภ.1'!H29)</f>
        <v/>
      </c>
      <c r="G29" s="6" t="str">
        <f>IF('คะแนน ภ.1'!I29="","",'คะแนน ภ.1'!I29)</f>
        <v/>
      </c>
      <c r="H29" s="6" t="str">
        <f>IF('คะแนน ภ.1'!J29="","",'คะแนน ภ.1'!J29)</f>
        <v/>
      </c>
      <c r="I29" s="6" t="str">
        <f>IF('คะแนน ภ.1'!K29="","",'คะแนน ภ.1'!K29)</f>
        <v/>
      </c>
      <c r="J29" s="6" t="str">
        <f>IF('คะแนน ภ.1'!L29="","",'คะแนน ภ.1'!L29)</f>
        <v/>
      </c>
      <c r="K29" s="6" t="str">
        <f>IF('คะแนน ภ.1'!M29="","",'คะแนน ภ.1'!M29)</f>
        <v/>
      </c>
      <c r="L29" s="6" t="str">
        <f>IF('คะแนน ภ.1'!N29="","",'คะแนน ภ.1'!N29)</f>
        <v/>
      </c>
      <c r="M29" s="6" t="str">
        <f>IF('คะแนน ภ.1'!O29="","",'คะแนน ภ.1'!O29)</f>
        <v/>
      </c>
      <c r="N29" s="6" t="str">
        <f>IF('คะแนน ภ.1'!P29="","",'คะแนน ภ.1'!P29)</f>
        <v/>
      </c>
      <c r="O29" s="6" t="str">
        <f>IF('คะแนน ภ.1'!Q29="","",'คะแนน ภ.1'!Q29)</f>
        <v/>
      </c>
      <c r="P29" s="6" t="str">
        <f>IF('คะแนน ภ.1'!R29="","",'คะแนน ภ.1'!R29)</f>
        <v/>
      </c>
      <c r="Q29" s="6" t="str">
        <f>IF('คะแนน ภ.1'!S29="","",'คะแนน ภ.1'!S29)</f>
        <v/>
      </c>
      <c r="R29" s="6" t="str">
        <f>IF('คะแนน ภ.1'!T29="","",'คะแนน ภ.1'!T29)</f>
        <v/>
      </c>
      <c r="S29" s="6" t="str">
        <f>IF('คะแนน ภ.1'!U29="","",'คะแนน ภ.1'!U29)</f>
        <v/>
      </c>
    </row>
    <row r="30" spans="1:19" ht="20.399999999999999" customHeight="1" x14ac:dyDescent="0.35">
      <c r="A30" s="58">
        <v>25</v>
      </c>
      <c r="B30" s="6" t="str">
        <f>IF('คะแนน ภ.1'!D30="","",'คะแนน ภ.1'!D30)</f>
        <v/>
      </c>
      <c r="C30" s="6" t="str">
        <f>IF('คะแนน ภ.1'!E30="","",'คะแนน ภ.1'!E30)</f>
        <v/>
      </c>
      <c r="D30" s="6" t="str">
        <f>IF('คะแนน ภ.1'!F30="","",'คะแนน ภ.1'!F30)</f>
        <v/>
      </c>
      <c r="E30" s="6" t="str">
        <f>IF('คะแนน ภ.1'!G30="","",'คะแนน ภ.1'!G30)</f>
        <v/>
      </c>
      <c r="F30" s="6" t="str">
        <f>IF('คะแนน ภ.1'!H30="","",'คะแนน ภ.1'!H30)</f>
        <v/>
      </c>
      <c r="G30" s="6" t="str">
        <f>IF('คะแนน ภ.1'!I30="","",'คะแนน ภ.1'!I30)</f>
        <v/>
      </c>
      <c r="H30" s="6" t="str">
        <f>IF('คะแนน ภ.1'!J30="","",'คะแนน ภ.1'!J30)</f>
        <v/>
      </c>
      <c r="I30" s="6" t="str">
        <f>IF('คะแนน ภ.1'!K30="","",'คะแนน ภ.1'!K30)</f>
        <v/>
      </c>
      <c r="J30" s="6" t="str">
        <f>IF('คะแนน ภ.1'!L30="","",'คะแนน ภ.1'!L30)</f>
        <v/>
      </c>
      <c r="K30" s="6" t="str">
        <f>IF('คะแนน ภ.1'!M30="","",'คะแนน ภ.1'!M30)</f>
        <v/>
      </c>
      <c r="L30" s="6" t="str">
        <f>IF('คะแนน ภ.1'!N30="","",'คะแนน ภ.1'!N30)</f>
        <v/>
      </c>
      <c r="M30" s="6" t="str">
        <f>IF('คะแนน ภ.1'!O30="","",'คะแนน ภ.1'!O30)</f>
        <v/>
      </c>
      <c r="N30" s="6" t="str">
        <f>IF('คะแนน ภ.1'!P30="","",'คะแนน ภ.1'!P30)</f>
        <v/>
      </c>
      <c r="O30" s="6" t="str">
        <f>IF('คะแนน ภ.1'!Q30="","",'คะแนน ภ.1'!Q30)</f>
        <v/>
      </c>
      <c r="P30" s="6" t="str">
        <f>IF('คะแนน ภ.1'!R30="","",'คะแนน ภ.1'!R30)</f>
        <v/>
      </c>
      <c r="Q30" s="6" t="str">
        <f>IF('คะแนน ภ.1'!S30="","",'คะแนน ภ.1'!S30)</f>
        <v/>
      </c>
      <c r="R30" s="6" t="str">
        <f>IF('คะแนน ภ.1'!T30="","",'คะแนน ภ.1'!T30)</f>
        <v/>
      </c>
      <c r="S30" s="6" t="str">
        <f>IF('คะแนน ภ.1'!U30="","",'คะแนน ภ.1'!U30)</f>
        <v/>
      </c>
    </row>
    <row r="31" spans="1:19" ht="20.399999999999999" customHeight="1" x14ac:dyDescent="0.35">
      <c r="A31" s="58">
        <v>26</v>
      </c>
      <c r="B31" s="6" t="str">
        <f>IF('คะแนน ภ.1'!D31="","",'คะแนน ภ.1'!D31)</f>
        <v/>
      </c>
      <c r="C31" s="6" t="str">
        <f>IF('คะแนน ภ.1'!E31="","",'คะแนน ภ.1'!E31)</f>
        <v/>
      </c>
      <c r="D31" s="6" t="str">
        <f>IF('คะแนน ภ.1'!F31="","",'คะแนน ภ.1'!F31)</f>
        <v/>
      </c>
      <c r="E31" s="6" t="str">
        <f>IF('คะแนน ภ.1'!G31="","",'คะแนน ภ.1'!G31)</f>
        <v/>
      </c>
      <c r="F31" s="6" t="str">
        <f>IF('คะแนน ภ.1'!H31="","",'คะแนน ภ.1'!H31)</f>
        <v/>
      </c>
      <c r="G31" s="6" t="str">
        <f>IF('คะแนน ภ.1'!I31="","",'คะแนน ภ.1'!I31)</f>
        <v/>
      </c>
      <c r="H31" s="6" t="str">
        <f>IF('คะแนน ภ.1'!J31="","",'คะแนน ภ.1'!J31)</f>
        <v/>
      </c>
      <c r="I31" s="6" t="str">
        <f>IF('คะแนน ภ.1'!K31="","",'คะแนน ภ.1'!K31)</f>
        <v/>
      </c>
      <c r="J31" s="6" t="str">
        <f>IF('คะแนน ภ.1'!L31="","",'คะแนน ภ.1'!L31)</f>
        <v/>
      </c>
      <c r="K31" s="6" t="str">
        <f>IF('คะแนน ภ.1'!M31="","",'คะแนน ภ.1'!M31)</f>
        <v/>
      </c>
      <c r="L31" s="6" t="str">
        <f>IF('คะแนน ภ.1'!N31="","",'คะแนน ภ.1'!N31)</f>
        <v/>
      </c>
      <c r="M31" s="6" t="str">
        <f>IF('คะแนน ภ.1'!O31="","",'คะแนน ภ.1'!O31)</f>
        <v/>
      </c>
      <c r="N31" s="6" t="str">
        <f>IF('คะแนน ภ.1'!P31="","",'คะแนน ภ.1'!P31)</f>
        <v/>
      </c>
      <c r="O31" s="6" t="str">
        <f>IF('คะแนน ภ.1'!Q31="","",'คะแนน ภ.1'!Q31)</f>
        <v/>
      </c>
      <c r="P31" s="6" t="str">
        <f>IF('คะแนน ภ.1'!R31="","",'คะแนน ภ.1'!R31)</f>
        <v/>
      </c>
      <c r="Q31" s="6" t="str">
        <f>IF('คะแนน ภ.1'!S31="","",'คะแนน ภ.1'!S31)</f>
        <v/>
      </c>
      <c r="R31" s="6" t="str">
        <f>IF('คะแนน ภ.1'!T31="","",'คะแนน ภ.1'!T31)</f>
        <v/>
      </c>
      <c r="S31" s="6" t="str">
        <f>IF('คะแนน ภ.1'!U31="","",'คะแนน ภ.1'!U31)</f>
        <v/>
      </c>
    </row>
    <row r="32" spans="1:19" ht="20.399999999999999" customHeight="1" x14ac:dyDescent="0.35">
      <c r="A32" s="58">
        <v>27</v>
      </c>
      <c r="B32" s="6" t="str">
        <f>IF('คะแนน ภ.1'!D32="","",'คะแนน ภ.1'!D32)</f>
        <v/>
      </c>
      <c r="C32" s="6" t="str">
        <f>IF('คะแนน ภ.1'!E32="","",'คะแนน ภ.1'!E32)</f>
        <v/>
      </c>
      <c r="D32" s="6" t="str">
        <f>IF('คะแนน ภ.1'!F32="","",'คะแนน ภ.1'!F32)</f>
        <v/>
      </c>
      <c r="E32" s="6" t="str">
        <f>IF('คะแนน ภ.1'!G32="","",'คะแนน ภ.1'!G32)</f>
        <v/>
      </c>
      <c r="F32" s="6" t="str">
        <f>IF('คะแนน ภ.1'!H32="","",'คะแนน ภ.1'!H32)</f>
        <v/>
      </c>
      <c r="G32" s="6" t="str">
        <f>IF('คะแนน ภ.1'!I32="","",'คะแนน ภ.1'!I32)</f>
        <v/>
      </c>
      <c r="H32" s="6" t="str">
        <f>IF('คะแนน ภ.1'!J32="","",'คะแนน ภ.1'!J32)</f>
        <v/>
      </c>
      <c r="I32" s="6" t="str">
        <f>IF('คะแนน ภ.1'!K32="","",'คะแนน ภ.1'!K32)</f>
        <v/>
      </c>
      <c r="J32" s="6" t="str">
        <f>IF('คะแนน ภ.1'!L32="","",'คะแนน ภ.1'!L32)</f>
        <v/>
      </c>
      <c r="K32" s="6" t="str">
        <f>IF('คะแนน ภ.1'!M32="","",'คะแนน ภ.1'!M32)</f>
        <v/>
      </c>
      <c r="L32" s="6" t="str">
        <f>IF('คะแนน ภ.1'!N32="","",'คะแนน ภ.1'!N32)</f>
        <v/>
      </c>
      <c r="M32" s="6" t="str">
        <f>IF('คะแนน ภ.1'!O32="","",'คะแนน ภ.1'!O32)</f>
        <v/>
      </c>
      <c r="N32" s="6" t="str">
        <f>IF('คะแนน ภ.1'!P32="","",'คะแนน ภ.1'!P32)</f>
        <v/>
      </c>
      <c r="O32" s="6" t="str">
        <f>IF('คะแนน ภ.1'!Q32="","",'คะแนน ภ.1'!Q32)</f>
        <v/>
      </c>
      <c r="P32" s="6" t="str">
        <f>IF('คะแนน ภ.1'!R32="","",'คะแนน ภ.1'!R32)</f>
        <v/>
      </c>
      <c r="Q32" s="6" t="str">
        <f>IF('คะแนน ภ.1'!S32="","",'คะแนน ภ.1'!S32)</f>
        <v/>
      </c>
      <c r="R32" s="6" t="str">
        <f>IF('คะแนน ภ.1'!T32="","",'คะแนน ภ.1'!T32)</f>
        <v/>
      </c>
      <c r="S32" s="6" t="str">
        <f>IF('คะแนน ภ.1'!U32="","",'คะแนน ภ.1'!U32)</f>
        <v/>
      </c>
    </row>
    <row r="33" spans="1:19" ht="20.399999999999999" customHeight="1" x14ac:dyDescent="0.35">
      <c r="A33" s="58">
        <v>28</v>
      </c>
      <c r="B33" s="6" t="str">
        <f>IF('คะแนน ภ.1'!D33="","",'คะแนน ภ.1'!D33)</f>
        <v/>
      </c>
      <c r="C33" s="6" t="str">
        <f>IF('คะแนน ภ.1'!E33="","",'คะแนน ภ.1'!E33)</f>
        <v/>
      </c>
      <c r="D33" s="6" t="str">
        <f>IF('คะแนน ภ.1'!F33="","",'คะแนน ภ.1'!F33)</f>
        <v/>
      </c>
      <c r="E33" s="6" t="str">
        <f>IF('คะแนน ภ.1'!G33="","",'คะแนน ภ.1'!G33)</f>
        <v/>
      </c>
      <c r="F33" s="6" t="str">
        <f>IF('คะแนน ภ.1'!H33="","",'คะแนน ภ.1'!H33)</f>
        <v/>
      </c>
      <c r="G33" s="6" t="str">
        <f>IF('คะแนน ภ.1'!I33="","",'คะแนน ภ.1'!I33)</f>
        <v/>
      </c>
      <c r="H33" s="6" t="str">
        <f>IF('คะแนน ภ.1'!J33="","",'คะแนน ภ.1'!J33)</f>
        <v/>
      </c>
      <c r="I33" s="6" t="str">
        <f>IF('คะแนน ภ.1'!K33="","",'คะแนน ภ.1'!K33)</f>
        <v/>
      </c>
      <c r="J33" s="6" t="str">
        <f>IF('คะแนน ภ.1'!L33="","",'คะแนน ภ.1'!L33)</f>
        <v/>
      </c>
      <c r="K33" s="6" t="str">
        <f>IF('คะแนน ภ.1'!M33="","",'คะแนน ภ.1'!M33)</f>
        <v/>
      </c>
      <c r="L33" s="6" t="str">
        <f>IF('คะแนน ภ.1'!N33="","",'คะแนน ภ.1'!N33)</f>
        <v/>
      </c>
      <c r="M33" s="6" t="str">
        <f>IF('คะแนน ภ.1'!O33="","",'คะแนน ภ.1'!O33)</f>
        <v/>
      </c>
      <c r="N33" s="6" t="str">
        <f>IF('คะแนน ภ.1'!P33="","",'คะแนน ภ.1'!P33)</f>
        <v/>
      </c>
      <c r="O33" s="6" t="str">
        <f>IF('คะแนน ภ.1'!Q33="","",'คะแนน ภ.1'!Q33)</f>
        <v/>
      </c>
      <c r="P33" s="6" t="str">
        <f>IF('คะแนน ภ.1'!R33="","",'คะแนน ภ.1'!R33)</f>
        <v/>
      </c>
      <c r="Q33" s="6" t="str">
        <f>IF('คะแนน ภ.1'!S33="","",'คะแนน ภ.1'!S33)</f>
        <v/>
      </c>
      <c r="R33" s="6" t="str">
        <f>IF('คะแนน ภ.1'!T33="","",'คะแนน ภ.1'!T33)</f>
        <v/>
      </c>
      <c r="S33" s="6" t="str">
        <f>IF('คะแนน ภ.1'!U33="","",'คะแนน ภ.1'!U33)</f>
        <v/>
      </c>
    </row>
    <row r="34" spans="1:19" ht="20.399999999999999" customHeight="1" x14ac:dyDescent="0.35">
      <c r="A34" s="58">
        <v>29</v>
      </c>
      <c r="B34" s="6" t="str">
        <f>IF('คะแนน ภ.1'!D34="","",'คะแนน ภ.1'!D34)</f>
        <v/>
      </c>
      <c r="C34" s="6" t="str">
        <f>IF('คะแนน ภ.1'!E34="","",'คะแนน ภ.1'!E34)</f>
        <v/>
      </c>
      <c r="D34" s="6" t="str">
        <f>IF('คะแนน ภ.1'!F34="","",'คะแนน ภ.1'!F34)</f>
        <v/>
      </c>
      <c r="E34" s="6" t="str">
        <f>IF('คะแนน ภ.1'!G34="","",'คะแนน ภ.1'!G34)</f>
        <v/>
      </c>
      <c r="F34" s="6" t="str">
        <f>IF('คะแนน ภ.1'!H34="","",'คะแนน ภ.1'!H34)</f>
        <v/>
      </c>
      <c r="G34" s="6" t="str">
        <f>IF('คะแนน ภ.1'!I34="","",'คะแนน ภ.1'!I34)</f>
        <v/>
      </c>
      <c r="H34" s="6" t="str">
        <f>IF('คะแนน ภ.1'!J34="","",'คะแนน ภ.1'!J34)</f>
        <v/>
      </c>
      <c r="I34" s="6" t="str">
        <f>IF('คะแนน ภ.1'!K34="","",'คะแนน ภ.1'!K34)</f>
        <v/>
      </c>
      <c r="J34" s="6" t="str">
        <f>IF('คะแนน ภ.1'!L34="","",'คะแนน ภ.1'!L34)</f>
        <v/>
      </c>
      <c r="K34" s="6" t="str">
        <f>IF('คะแนน ภ.1'!M34="","",'คะแนน ภ.1'!M34)</f>
        <v/>
      </c>
      <c r="L34" s="6" t="str">
        <f>IF('คะแนน ภ.1'!N34="","",'คะแนน ภ.1'!N34)</f>
        <v/>
      </c>
      <c r="M34" s="6" t="str">
        <f>IF('คะแนน ภ.1'!O34="","",'คะแนน ภ.1'!O34)</f>
        <v/>
      </c>
      <c r="N34" s="6" t="str">
        <f>IF('คะแนน ภ.1'!P34="","",'คะแนน ภ.1'!P34)</f>
        <v/>
      </c>
      <c r="O34" s="6" t="str">
        <f>IF('คะแนน ภ.1'!Q34="","",'คะแนน ภ.1'!Q34)</f>
        <v/>
      </c>
      <c r="P34" s="6" t="str">
        <f>IF('คะแนน ภ.1'!R34="","",'คะแนน ภ.1'!R34)</f>
        <v/>
      </c>
      <c r="Q34" s="6" t="str">
        <f>IF('คะแนน ภ.1'!S34="","",'คะแนน ภ.1'!S34)</f>
        <v/>
      </c>
      <c r="R34" s="6" t="str">
        <f>IF('คะแนน ภ.1'!T34="","",'คะแนน ภ.1'!T34)</f>
        <v/>
      </c>
      <c r="S34" s="6" t="str">
        <f>IF('คะแนน ภ.1'!U34="","",'คะแนน ภ.1'!U34)</f>
        <v/>
      </c>
    </row>
    <row r="35" spans="1:19" ht="20.399999999999999" customHeight="1" x14ac:dyDescent="0.35">
      <c r="A35" s="58">
        <v>30</v>
      </c>
      <c r="B35" s="6" t="str">
        <f>IF('คะแนน ภ.1'!D35="","",'คะแนน ภ.1'!D35)</f>
        <v/>
      </c>
      <c r="C35" s="6" t="str">
        <f>IF('คะแนน ภ.1'!E35="","",'คะแนน ภ.1'!E35)</f>
        <v/>
      </c>
      <c r="D35" s="6" t="str">
        <f>IF('คะแนน ภ.1'!F35="","",'คะแนน ภ.1'!F35)</f>
        <v/>
      </c>
      <c r="E35" s="6" t="str">
        <f>IF('คะแนน ภ.1'!G35="","",'คะแนน ภ.1'!G35)</f>
        <v/>
      </c>
      <c r="F35" s="6" t="str">
        <f>IF('คะแนน ภ.1'!H35="","",'คะแนน ภ.1'!H35)</f>
        <v/>
      </c>
      <c r="G35" s="6" t="str">
        <f>IF('คะแนน ภ.1'!I35="","",'คะแนน ภ.1'!I35)</f>
        <v/>
      </c>
      <c r="H35" s="6" t="str">
        <f>IF('คะแนน ภ.1'!J35="","",'คะแนน ภ.1'!J35)</f>
        <v/>
      </c>
      <c r="I35" s="6" t="str">
        <f>IF('คะแนน ภ.1'!K35="","",'คะแนน ภ.1'!K35)</f>
        <v/>
      </c>
      <c r="J35" s="6" t="str">
        <f>IF('คะแนน ภ.1'!L35="","",'คะแนน ภ.1'!L35)</f>
        <v/>
      </c>
      <c r="K35" s="6" t="str">
        <f>IF('คะแนน ภ.1'!M35="","",'คะแนน ภ.1'!M35)</f>
        <v/>
      </c>
      <c r="L35" s="6" t="str">
        <f>IF('คะแนน ภ.1'!N35="","",'คะแนน ภ.1'!N35)</f>
        <v/>
      </c>
      <c r="M35" s="6" t="str">
        <f>IF('คะแนน ภ.1'!O35="","",'คะแนน ภ.1'!O35)</f>
        <v/>
      </c>
      <c r="N35" s="6" t="str">
        <f>IF('คะแนน ภ.1'!P35="","",'คะแนน ภ.1'!P35)</f>
        <v/>
      </c>
      <c r="O35" s="6" t="str">
        <f>IF('คะแนน ภ.1'!Q35="","",'คะแนน ภ.1'!Q35)</f>
        <v/>
      </c>
      <c r="P35" s="6" t="str">
        <f>IF('คะแนน ภ.1'!R35="","",'คะแนน ภ.1'!R35)</f>
        <v/>
      </c>
      <c r="Q35" s="6" t="str">
        <f>IF('คะแนน ภ.1'!S35="","",'คะแนน ภ.1'!S35)</f>
        <v/>
      </c>
      <c r="R35" s="6" t="str">
        <f>IF('คะแนน ภ.1'!T35="","",'คะแนน ภ.1'!T35)</f>
        <v/>
      </c>
      <c r="S35" s="6" t="str">
        <f>IF('คะแนน ภ.1'!U35="","",'คะแนน ภ.1'!U35)</f>
        <v/>
      </c>
    </row>
    <row r="36" spans="1:19" ht="20.399999999999999" customHeight="1" x14ac:dyDescent="0.35">
      <c r="A36" s="58">
        <v>31</v>
      </c>
      <c r="B36" s="6" t="str">
        <f>IF('คะแนน ภ.1'!D36="","",'คะแนน ภ.1'!D36)</f>
        <v/>
      </c>
      <c r="C36" s="6" t="str">
        <f>IF('คะแนน ภ.1'!E36="","",'คะแนน ภ.1'!E36)</f>
        <v/>
      </c>
      <c r="D36" s="6" t="str">
        <f>IF('คะแนน ภ.1'!F36="","",'คะแนน ภ.1'!F36)</f>
        <v/>
      </c>
      <c r="E36" s="6" t="str">
        <f>IF('คะแนน ภ.1'!G36="","",'คะแนน ภ.1'!G36)</f>
        <v/>
      </c>
      <c r="F36" s="6" t="str">
        <f>IF('คะแนน ภ.1'!H36="","",'คะแนน ภ.1'!H36)</f>
        <v/>
      </c>
      <c r="G36" s="6" t="str">
        <f>IF('คะแนน ภ.1'!I36="","",'คะแนน ภ.1'!I36)</f>
        <v/>
      </c>
      <c r="H36" s="6" t="str">
        <f>IF('คะแนน ภ.1'!J36="","",'คะแนน ภ.1'!J36)</f>
        <v/>
      </c>
      <c r="I36" s="6" t="str">
        <f>IF('คะแนน ภ.1'!K36="","",'คะแนน ภ.1'!K36)</f>
        <v/>
      </c>
      <c r="J36" s="6" t="str">
        <f>IF('คะแนน ภ.1'!L36="","",'คะแนน ภ.1'!L36)</f>
        <v/>
      </c>
      <c r="K36" s="6" t="str">
        <f>IF('คะแนน ภ.1'!M36="","",'คะแนน ภ.1'!M36)</f>
        <v/>
      </c>
      <c r="L36" s="6" t="str">
        <f>IF('คะแนน ภ.1'!N36="","",'คะแนน ภ.1'!N36)</f>
        <v/>
      </c>
      <c r="M36" s="6" t="str">
        <f>IF('คะแนน ภ.1'!O36="","",'คะแนน ภ.1'!O36)</f>
        <v/>
      </c>
      <c r="N36" s="6" t="str">
        <f>IF('คะแนน ภ.1'!P36="","",'คะแนน ภ.1'!P36)</f>
        <v/>
      </c>
      <c r="O36" s="6" t="str">
        <f>IF('คะแนน ภ.1'!Q36="","",'คะแนน ภ.1'!Q36)</f>
        <v/>
      </c>
      <c r="P36" s="6" t="str">
        <f>IF('คะแนน ภ.1'!R36="","",'คะแนน ภ.1'!R36)</f>
        <v/>
      </c>
      <c r="Q36" s="6" t="str">
        <f>IF('คะแนน ภ.1'!S36="","",'คะแนน ภ.1'!S36)</f>
        <v/>
      </c>
      <c r="R36" s="6" t="str">
        <f>IF('คะแนน ภ.1'!T36="","",'คะแนน ภ.1'!T36)</f>
        <v/>
      </c>
      <c r="S36" s="6" t="str">
        <f>IF('คะแนน ภ.1'!U36="","",'คะแนน ภ.1'!U36)</f>
        <v/>
      </c>
    </row>
    <row r="37" spans="1:19" ht="20.399999999999999" customHeight="1" x14ac:dyDescent="0.35">
      <c r="A37" s="58">
        <v>32</v>
      </c>
      <c r="B37" s="6" t="str">
        <f>IF('คะแนน ภ.1'!D37="","",'คะแนน ภ.1'!D37)</f>
        <v/>
      </c>
      <c r="C37" s="6" t="str">
        <f>IF('คะแนน ภ.1'!E37="","",'คะแนน ภ.1'!E37)</f>
        <v/>
      </c>
      <c r="D37" s="6" t="str">
        <f>IF('คะแนน ภ.1'!F37="","",'คะแนน ภ.1'!F37)</f>
        <v/>
      </c>
      <c r="E37" s="6" t="str">
        <f>IF('คะแนน ภ.1'!G37="","",'คะแนน ภ.1'!G37)</f>
        <v/>
      </c>
      <c r="F37" s="6" t="str">
        <f>IF('คะแนน ภ.1'!H37="","",'คะแนน ภ.1'!H37)</f>
        <v/>
      </c>
      <c r="G37" s="6" t="str">
        <f>IF('คะแนน ภ.1'!I37="","",'คะแนน ภ.1'!I37)</f>
        <v/>
      </c>
      <c r="H37" s="6" t="str">
        <f>IF('คะแนน ภ.1'!J37="","",'คะแนน ภ.1'!J37)</f>
        <v/>
      </c>
      <c r="I37" s="6" t="str">
        <f>IF('คะแนน ภ.1'!K37="","",'คะแนน ภ.1'!K37)</f>
        <v/>
      </c>
      <c r="J37" s="6" t="str">
        <f>IF('คะแนน ภ.1'!L37="","",'คะแนน ภ.1'!L37)</f>
        <v/>
      </c>
      <c r="K37" s="6" t="str">
        <f>IF('คะแนน ภ.1'!M37="","",'คะแนน ภ.1'!M37)</f>
        <v/>
      </c>
      <c r="L37" s="6" t="str">
        <f>IF('คะแนน ภ.1'!N37="","",'คะแนน ภ.1'!N37)</f>
        <v/>
      </c>
      <c r="M37" s="6" t="str">
        <f>IF('คะแนน ภ.1'!O37="","",'คะแนน ภ.1'!O37)</f>
        <v/>
      </c>
      <c r="N37" s="6" t="str">
        <f>IF('คะแนน ภ.1'!P37="","",'คะแนน ภ.1'!P37)</f>
        <v/>
      </c>
      <c r="O37" s="6" t="str">
        <f>IF('คะแนน ภ.1'!Q37="","",'คะแนน ภ.1'!Q37)</f>
        <v/>
      </c>
      <c r="P37" s="6" t="str">
        <f>IF('คะแนน ภ.1'!R37="","",'คะแนน ภ.1'!R37)</f>
        <v/>
      </c>
      <c r="Q37" s="6" t="str">
        <f>IF('คะแนน ภ.1'!S37="","",'คะแนน ภ.1'!S37)</f>
        <v/>
      </c>
      <c r="R37" s="6" t="str">
        <f>IF('คะแนน ภ.1'!T37="","",'คะแนน ภ.1'!T37)</f>
        <v/>
      </c>
      <c r="S37" s="6" t="str">
        <f>IF('คะแนน ภ.1'!U37="","",'คะแนน ภ.1'!U37)</f>
        <v/>
      </c>
    </row>
    <row r="38" spans="1:19" ht="20.399999999999999" customHeight="1" x14ac:dyDescent="0.35">
      <c r="A38" s="58">
        <v>33</v>
      </c>
      <c r="B38" s="6" t="str">
        <f>IF('คะแนน ภ.1'!D38="","",'คะแนน ภ.1'!D38)</f>
        <v/>
      </c>
      <c r="C38" s="6" t="str">
        <f>IF('คะแนน ภ.1'!E38="","",'คะแนน ภ.1'!E38)</f>
        <v/>
      </c>
      <c r="D38" s="6" t="str">
        <f>IF('คะแนน ภ.1'!F38="","",'คะแนน ภ.1'!F38)</f>
        <v/>
      </c>
      <c r="E38" s="6" t="str">
        <f>IF('คะแนน ภ.1'!G38="","",'คะแนน ภ.1'!G38)</f>
        <v/>
      </c>
      <c r="F38" s="6" t="str">
        <f>IF('คะแนน ภ.1'!H38="","",'คะแนน ภ.1'!H38)</f>
        <v/>
      </c>
      <c r="G38" s="6" t="str">
        <f>IF('คะแนน ภ.1'!I38="","",'คะแนน ภ.1'!I38)</f>
        <v/>
      </c>
      <c r="H38" s="6" t="str">
        <f>IF('คะแนน ภ.1'!J38="","",'คะแนน ภ.1'!J38)</f>
        <v/>
      </c>
      <c r="I38" s="6" t="str">
        <f>IF('คะแนน ภ.1'!K38="","",'คะแนน ภ.1'!K38)</f>
        <v/>
      </c>
      <c r="J38" s="6" t="str">
        <f>IF('คะแนน ภ.1'!L38="","",'คะแนน ภ.1'!L38)</f>
        <v/>
      </c>
      <c r="K38" s="6" t="str">
        <f>IF('คะแนน ภ.1'!M38="","",'คะแนน ภ.1'!M38)</f>
        <v/>
      </c>
      <c r="L38" s="6" t="str">
        <f>IF('คะแนน ภ.1'!N38="","",'คะแนน ภ.1'!N38)</f>
        <v/>
      </c>
      <c r="M38" s="6" t="str">
        <f>IF('คะแนน ภ.1'!O38="","",'คะแนน ภ.1'!O38)</f>
        <v/>
      </c>
      <c r="N38" s="6" t="str">
        <f>IF('คะแนน ภ.1'!P38="","",'คะแนน ภ.1'!P38)</f>
        <v/>
      </c>
      <c r="O38" s="6" t="str">
        <f>IF('คะแนน ภ.1'!Q38="","",'คะแนน ภ.1'!Q38)</f>
        <v/>
      </c>
      <c r="P38" s="6" t="str">
        <f>IF('คะแนน ภ.1'!R38="","",'คะแนน ภ.1'!R38)</f>
        <v/>
      </c>
      <c r="Q38" s="6" t="str">
        <f>IF('คะแนน ภ.1'!S38="","",'คะแนน ภ.1'!S38)</f>
        <v/>
      </c>
      <c r="R38" s="6" t="str">
        <f>IF('คะแนน ภ.1'!T38="","",'คะแนน ภ.1'!T38)</f>
        <v/>
      </c>
      <c r="S38" s="6" t="str">
        <f>IF('คะแนน ภ.1'!U38="","",'คะแนน ภ.1'!U38)</f>
        <v/>
      </c>
    </row>
    <row r="39" spans="1:19" ht="20.399999999999999" customHeight="1" x14ac:dyDescent="0.35">
      <c r="A39" s="58">
        <v>34</v>
      </c>
      <c r="B39" s="6" t="str">
        <f>IF('คะแนน ภ.1'!D39="","",'คะแนน ภ.1'!D39)</f>
        <v/>
      </c>
      <c r="C39" s="6" t="str">
        <f>IF('คะแนน ภ.1'!E39="","",'คะแนน ภ.1'!E39)</f>
        <v/>
      </c>
      <c r="D39" s="6" t="str">
        <f>IF('คะแนน ภ.1'!F39="","",'คะแนน ภ.1'!F39)</f>
        <v/>
      </c>
      <c r="E39" s="6" t="str">
        <f>IF('คะแนน ภ.1'!G39="","",'คะแนน ภ.1'!G39)</f>
        <v/>
      </c>
      <c r="F39" s="6" t="str">
        <f>IF('คะแนน ภ.1'!H39="","",'คะแนน ภ.1'!H39)</f>
        <v/>
      </c>
      <c r="G39" s="6" t="str">
        <f>IF('คะแนน ภ.1'!I39="","",'คะแนน ภ.1'!I39)</f>
        <v/>
      </c>
      <c r="H39" s="6" t="str">
        <f>IF('คะแนน ภ.1'!J39="","",'คะแนน ภ.1'!J39)</f>
        <v/>
      </c>
      <c r="I39" s="6" t="str">
        <f>IF('คะแนน ภ.1'!K39="","",'คะแนน ภ.1'!K39)</f>
        <v/>
      </c>
      <c r="J39" s="6" t="str">
        <f>IF('คะแนน ภ.1'!L39="","",'คะแนน ภ.1'!L39)</f>
        <v/>
      </c>
      <c r="K39" s="6" t="str">
        <f>IF('คะแนน ภ.1'!M39="","",'คะแนน ภ.1'!M39)</f>
        <v/>
      </c>
      <c r="L39" s="6" t="str">
        <f>IF('คะแนน ภ.1'!N39="","",'คะแนน ภ.1'!N39)</f>
        <v/>
      </c>
      <c r="M39" s="6" t="str">
        <f>IF('คะแนน ภ.1'!O39="","",'คะแนน ภ.1'!O39)</f>
        <v/>
      </c>
      <c r="N39" s="6" t="str">
        <f>IF('คะแนน ภ.1'!P39="","",'คะแนน ภ.1'!P39)</f>
        <v/>
      </c>
      <c r="O39" s="6" t="str">
        <f>IF('คะแนน ภ.1'!Q39="","",'คะแนน ภ.1'!Q39)</f>
        <v/>
      </c>
      <c r="P39" s="6" t="str">
        <f>IF('คะแนน ภ.1'!R39="","",'คะแนน ภ.1'!R39)</f>
        <v/>
      </c>
      <c r="Q39" s="6" t="str">
        <f>IF('คะแนน ภ.1'!S39="","",'คะแนน ภ.1'!S39)</f>
        <v/>
      </c>
      <c r="R39" s="6" t="str">
        <f>IF('คะแนน ภ.1'!T39="","",'คะแนน ภ.1'!T39)</f>
        <v/>
      </c>
      <c r="S39" s="6" t="str">
        <f>IF('คะแนน ภ.1'!U39="","",'คะแนน ภ.1'!U39)</f>
        <v/>
      </c>
    </row>
    <row r="40" spans="1:19" ht="20.399999999999999" customHeight="1" x14ac:dyDescent="0.35">
      <c r="A40" s="58">
        <v>35</v>
      </c>
      <c r="B40" s="6" t="str">
        <f>IF('คะแนน ภ.1'!D40="","",'คะแนน ภ.1'!D40)</f>
        <v/>
      </c>
      <c r="C40" s="6" t="str">
        <f>IF('คะแนน ภ.1'!E40="","",'คะแนน ภ.1'!E40)</f>
        <v/>
      </c>
      <c r="D40" s="6" t="str">
        <f>IF('คะแนน ภ.1'!F40="","",'คะแนน ภ.1'!F40)</f>
        <v/>
      </c>
      <c r="E40" s="6" t="str">
        <f>IF('คะแนน ภ.1'!G40="","",'คะแนน ภ.1'!G40)</f>
        <v/>
      </c>
      <c r="F40" s="6" t="str">
        <f>IF('คะแนน ภ.1'!H40="","",'คะแนน ภ.1'!H40)</f>
        <v/>
      </c>
      <c r="G40" s="6" t="str">
        <f>IF('คะแนน ภ.1'!I40="","",'คะแนน ภ.1'!I40)</f>
        <v/>
      </c>
      <c r="H40" s="6" t="str">
        <f>IF('คะแนน ภ.1'!J40="","",'คะแนน ภ.1'!J40)</f>
        <v/>
      </c>
      <c r="I40" s="6" t="str">
        <f>IF('คะแนน ภ.1'!K40="","",'คะแนน ภ.1'!K40)</f>
        <v/>
      </c>
      <c r="J40" s="6" t="str">
        <f>IF('คะแนน ภ.1'!L40="","",'คะแนน ภ.1'!L40)</f>
        <v/>
      </c>
      <c r="K40" s="6" t="str">
        <f>IF('คะแนน ภ.1'!M40="","",'คะแนน ภ.1'!M40)</f>
        <v/>
      </c>
      <c r="L40" s="6" t="str">
        <f>IF('คะแนน ภ.1'!N40="","",'คะแนน ภ.1'!N40)</f>
        <v/>
      </c>
      <c r="M40" s="6" t="str">
        <f>IF('คะแนน ภ.1'!O40="","",'คะแนน ภ.1'!O40)</f>
        <v/>
      </c>
      <c r="N40" s="6" t="str">
        <f>IF('คะแนน ภ.1'!P40="","",'คะแนน ภ.1'!P40)</f>
        <v/>
      </c>
      <c r="O40" s="6" t="str">
        <f>IF('คะแนน ภ.1'!Q40="","",'คะแนน ภ.1'!Q40)</f>
        <v/>
      </c>
      <c r="P40" s="6" t="str">
        <f>IF('คะแนน ภ.1'!R40="","",'คะแนน ภ.1'!R40)</f>
        <v/>
      </c>
      <c r="Q40" s="6" t="str">
        <f>IF('คะแนน ภ.1'!S40="","",'คะแนน ภ.1'!S40)</f>
        <v/>
      </c>
      <c r="R40" s="6" t="str">
        <f>IF('คะแนน ภ.1'!T40="","",'คะแนน ภ.1'!T40)</f>
        <v/>
      </c>
      <c r="S40" s="6" t="str">
        <f>IF('คะแนน ภ.1'!U40="","",'คะแนน ภ.1'!U40)</f>
        <v/>
      </c>
    </row>
    <row r="41" spans="1:19" ht="20.399999999999999" customHeight="1" x14ac:dyDescent="0.35">
      <c r="A41" s="58">
        <v>36</v>
      </c>
      <c r="B41" s="6" t="str">
        <f>IF('คะแนน ภ.1'!D41="","",'คะแนน ภ.1'!D41)</f>
        <v/>
      </c>
      <c r="C41" s="6" t="str">
        <f>IF('คะแนน ภ.1'!E41="","",'คะแนน ภ.1'!E41)</f>
        <v/>
      </c>
      <c r="D41" s="6" t="str">
        <f>IF('คะแนน ภ.1'!F41="","",'คะแนน ภ.1'!F41)</f>
        <v/>
      </c>
      <c r="E41" s="6" t="str">
        <f>IF('คะแนน ภ.1'!G41="","",'คะแนน ภ.1'!G41)</f>
        <v/>
      </c>
      <c r="F41" s="6" t="str">
        <f>IF('คะแนน ภ.1'!H41="","",'คะแนน ภ.1'!H41)</f>
        <v/>
      </c>
      <c r="G41" s="6" t="str">
        <f>IF('คะแนน ภ.1'!I41="","",'คะแนน ภ.1'!I41)</f>
        <v/>
      </c>
      <c r="H41" s="6" t="str">
        <f>IF('คะแนน ภ.1'!J41="","",'คะแนน ภ.1'!J41)</f>
        <v/>
      </c>
      <c r="I41" s="6" t="str">
        <f>IF('คะแนน ภ.1'!K41="","",'คะแนน ภ.1'!K41)</f>
        <v/>
      </c>
      <c r="J41" s="6" t="str">
        <f>IF('คะแนน ภ.1'!L41="","",'คะแนน ภ.1'!L41)</f>
        <v/>
      </c>
      <c r="K41" s="6" t="str">
        <f>IF('คะแนน ภ.1'!M41="","",'คะแนน ภ.1'!M41)</f>
        <v/>
      </c>
      <c r="L41" s="6" t="str">
        <f>IF('คะแนน ภ.1'!N41="","",'คะแนน ภ.1'!N41)</f>
        <v/>
      </c>
      <c r="M41" s="6" t="str">
        <f>IF('คะแนน ภ.1'!O41="","",'คะแนน ภ.1'!O41)</f>
        <v/>
      </c>
      <c r="N41" s="6" t="str">
        <f>IF('คะแนน ภ.1'!P41="","",'คะแนน ภ.1'!P41)</f>
        <v/>
      </c>
      <c r="O41" s="6" t="str">
        <f>IF('คะแนน ภ.1'!Q41="","",'คะแนน ภ.1'!Q41)</f>
        <v/>
      </c>
      <c r="P41" s="6" t="str">
        <f>IF('คะแนน ภ.1'!R41="","",'คะแนน ภ.1'!R41)</f>
        <v/>
      </c>
      <c r="Q41" s="6" t="str">
        <f>IF('คะแนน ภ.1'!S41="","",'คะแนน ภ.1'!S41)</f>
        <v/>
      </c>
      <c r="R41" s="6" t="str">
        <f>IF('คะแนน ภ.1'!T41="","",'คะแนน ภ.1'!T41)</f>
        <v/>
      </c>
      <c r="S41" s="6" t="str">
        <f>IF('คะแนน ภ.1'!U41="","",'คะแนน ภ.1'!U41)</f>
        <v/>
      </c>
    </row>
    <row r="42" spans="1:19" ht="20.399999999999999" customHeight="1" x14ac:dyDescent="0.35">
      <c r="A42" s="58">
        <v>37</v>
      </c>
      <c r="B42" s="6" t="str">
        <f>IF('คะแนน ภ.1'!D42="","",'คะแนน ภ.1'!D42)</f>
        <v/>
      </c>
      <c r="C42" s="6" t="str">
        <f>IF('คะแนน ภ.1'!E42="","",'คะแนน ภ.1'!E42)</f>
        <v/>
      </c>
      <c r="D42" s="6" t="str">
        <f>IF('คะแนน ภ.1'!F42="","",'คะแนน ภ.1'!F42)</f>
        <v/>
      </c>
      <c r="E42" s="6" t="str">
        <f>IF('คะแนน ภ.1'!G42="","",'คะแนน ภ.1'!G42)</f>
        <v/>
      </c>
      <c r="F42" s="6" t="str">
        <f>IF('คะแนน ภ.1'!H42="","",'คะแนน ภ.1'!H42)</f>
        <v/>
      </c>
      <c r="G42" s="6" t="str">
        <f>IF('คะแนน ภ.1'!I42="","",'คะแนน ภ.1'!I42)</f>
        <v/>
      </c>
      <c r="H42" s="6" t="str">
        <f>IF('คะแนน ภ.1'!J42="","",'คะแนน ภ.1'!J42)</f>
        <v/>
      </c>
      <c r="I42" s="6" t="str">
        <f>IF('คะแนน ภ.1'!K42="","",'คะแนน ภ.1'!K42)</f>
        <v/>
      </c>
      <c r="J42" s="6" t="str">
        <f>IF('คะแนน ภ.1'!L42="","",'คะแนน ภ.1'!L42)</f>
        <v/>
      </c>
      <c r="K42" s="6" t="str">
        <f>IF('คะแนน ภ.1'!M42="","",'คะแนน ภ.1'!M42)</f>
        <v/>
      </c>
      <c r="L42" s="6" t="str">
        <f>IF('คะแนน ภ.1'!N42="","",'คะแนน ภ.1'!N42)</f>
        <v/>
      </c>
      <c r="M42" s="6" t="str">
        <f>IF('คะแนน ภ.1'!O42="","",'คะแนน ภ.1'!O42)</f>
        <v/>
      </c>
      <c r="N42" s="6" t="str">
        <f>IF('คะแนน ภ.1'!P42="","",'คะแนน ภ.1'!P42)</f>
        <v/>
      </c>
      <c r="O42" s="6" t="str">
        <f>IF('คะแนน ภ.1'!Q42="","",'คะแนน ภ.1'!Q42)</f>
        <v/>
      </c>
      <c r="P42" s="6" t="str">
        <f>IF('คะแนน ภ.1'!R42="","",'คะแนน ภ.1'!R42)</f>
        <v/>
      </c>
      <c r="Q42" s="6" t="str">
        <f>IF('คะแนน ภ.1'!S42="","",'คะแนน ภ.1'!S42)</f>
        <v/>
      </c>
      <c r="R42" s="6" t="str">
        <f>IF('คะแนน ภ.1'!T42="","",'คะแนน ภ.1'!T42)</f>
        <v/>
      </c>
      <c r="S42" s="6" t="str">
        <f>IF('คะแนน ภ.1'!U42="","",'คะแนน ภ.1'!U42)</f>
        <v/>
      </c>
    </row>
    <row r="43" spans="1:19" ht="20.399999999999999" customHeight="1" x14ac:dyDescent="0.35">
      <c r="A43" s="58">
        <v>38</v>
      </c>
      <c r="B43" s="6" t="str">
        <f>IF('คะแนน ภ.1'!D43="","",'คะแนน ภ.1'!D43)</f>
        <v/>
      </c>
      <c r="C43" s="6" t="str">
        <f>IF('คะแนน ภ.1'!E43="","",'คะแนน ภ.1'!E43)</f>
        <v/>
      </c>
      <c r="D43" s="6" t="str">
        <f>IF('คะแนน ภ.1'!F43="","",'คะแนน ภ.1'!F43)</f>
        <v/>
      </c>
      <c r="E43" s="6" t="str">
        <f>IF('คะแนน ภ.1'!G43="","",'คะแนน ภ.1'!G43)</f>
        <v/>
      </c>
      <c r="F43" s="6" t="str">
        <f>IF('คะแนน ภ.1'!H43="","",'คะแนน ภ.1'!H43)</f>
        <v/>
      </c>
      <c r="G43" s="6" t="str">
        <f>IF('คะแนน ภ.1'!I43="","",'คะแนน ภ.1'!I43)</f>
        <v/>
      </c>
      <c r="H43" s="6" t="str">
        <f>IF('คะแนน ภ.1'!J43="","",'คะแนน ภ.1'!J43)</f>
        <v/>
      </c>
      <c r="I43" s="6" t="str">
        <f>IF('คะแนน ภ.1'!K43="","",'คะแนน ภ.1'!K43)</f>
        <v/>
      </c>
      <c r="J43" s="6" t="str">
        <f>IF('คะแนน ภ.1'!L43="","",'คะแนน ภ.1'!L43)</f>
        <v/>
      </c>
      <c r="K43" s="6" t="str">
        <f>IF('คะแนน ภ.1'!M43="","",'คะแนน ภ.1'!M43)</f>
        <v/>
      </c>
      <c r="L43" s="6" t="str">
        <f>IF('คะแนน ภ.1'!N43="","",'คะแนน ภ.1'!N43)</f>
        <v/>
      </c>
      <c r="M43" s="6" t="str">
        <f>IF('คะแนน ภ.1'!O43="","",'คะแนน ภ.1'!O43)</f>
        <v/>
      </c>
      <c r="N43" s="6" t="str">
        <f>IF('คะแนน ภ.1'!P43="","",'คะแนน ภ.1'!P43)</f>
        <v/>
      </c>
      <c r="O43" s="6" t="str">
        <f>IF('คะแนน ภ.1'!Q43="","",'คะแนน ภ.1'!Q43)</f>
        <v/>
      </c>
      <c r="P43" s="6" t="str">
        <f>IF('คะแนน ภ.1'!R43="","",'คะแนน ภ.1'!R43)</f>
        <v/>
      </c>
      <c r="Q43" s="6" t="str">
        <f>IF('คะแนน ภ.1'!S43="","",'คะแนน ภ.1'!S43)</f>
        <v/>
      </c>
      <c r="R43" s="6" t="str">
        <f>IF('คะแนน ภ.1'!T43="","",'คะแนน ภ.1'!T43)</f>
        <v/>
      </c>
      <c r="S43" s="6" t="str">
        <f>IF('คะแนน ภ.1'!U43="","",'คะแนน ภ.1'!U43)</f>
        <v/>
      </c>
    </row>
    <row r="44" spans="1:19" ht="20.399999999999999" customHeight="1" x14ac:dyDescent="0.35">
      <c r="A44" s="58">
        <v>39</v>
      </c>
      <c r="B44" s="6" t="str">
        <f>IF('คะแนน ภ.1'!D44="","",'คะแนน ภ.1'!D44)</f>
        <v/>
      </c>
      <c r="C44" s="6" t="str">
        <f>IF('คะแนน ภ.1'!E44="","",'คะแนน ภ.1'!E44)</f>
        <v/>
      </c>
      <c r="D44" s="6" t="str">
        <f>IF('คะแนน ภ.1'!F44="","",'คะแนน ภ.1'!F44)</f>
        <v/>
      </c>
      <c r="E44" s="6" t="str">
        <f>IF('คะแนน ภ.1'!G44="","",'คะแนน ภ.1'!G44)</f>
        <v/>
      </c>
      <c r="F44" s="6" t="str">
        <f>IF('คะแนน ภ.1'!H44="","",'คะแนน ภ.1'!H44)</f>
        <v/>
      </c>
      <c r="G44" s="6" t="str">
        <f>IF('คะแนน ภ.1'!I44="","",'คะแนน ภ.1'!I44)</f>
        <v/>
      </c>
      <c r="H44" s="6" t="str">
        <f>IF('คะแนน ภ.1'!J44="","",'คะแนน ภ.1'!J44)</f>
        <v/>
      </c>
      <c r="I44" s="6" t="str">
        <f>IF('คะแนน ภ.1'!K44="","",'คะแนน ภ.1'!K44)</f>
        <v/>
      </c>
      <c r="J44" s="6" t="str">
        <f>IF('คะแนน ภ.1'!L44="","",'คะแนน ภ.1'!L44)</f>
        <v/>
      </c>
      <c r="K44" s="6" t="str">
        <f>IF('คะแนน ภ.1'!M44="","",'คะแนน ภ.1'!M44)</f>
        <v/>
      </c>
      <c r="L44" s="6" t="str">
        <f>IF('คะแนน ภ.1'!N44="","",'คะแนน ภ.1'!N44)</f>
        <v/>
      </c>
      <c r="M44" s="6" t="str">
        <f>IF('คะแนน ภ.1'!O44="","",'คะแนน ภ.1'!O44)</f>
        <v/>
      </c>
      <c r="N44" s="6" t="str">
        <f>IF('คะแนน ภ.1'!P44="","",'คะแนน ภ.1'!P44)</f>
        <v/>
      </c>
      <c r="O44" s="6" t="str">
        <f>IF('คะแนน ภ.1'!Q44="","",'คะแนน ภ.1'!Q44)</f>
        <v/>
      </c>
      <c r="P44" s="6" t="str">
        <f>IF('คะแนน ภ.1'!R44="","",'คะแนน ภ.1'!R44)</f>
        <v/>
      </c>
      <c r="Q44" s="6" t="str">
        <f>IF('คะแนน ภ.1'!S44="","",'คะแนน ภ.1'!S44)</f>
        <v/>
      </c>
      <c r="R44" s="6" t="str">
        <f>IF('คะแนน ภ.1'!T44="","",'คะแนน ภ.1'!T44)</f>
        <v/>
      </c>
      <c r="S44" s="6" t="str">
        <f>IF('คะแนน ภ.1'!U44="","",'คะแนน ภ.1'!U44)</f>
        <v/>
      </c>
    </row>
    <row r="45" spans="1:19" ht="20.399999999999999" customHeight="1" x14ac:dyDescent="0.35">
      <c r="A45" s="58">
        <v>40</v>
      </c>
      <c r="B45" s="6" t="str">
        <f>IF('คะแนน ภ.1'!D45="","",'คะแนน ภ.1'!D45)</f>
        <v/>
      </c>
      <c r="C45" s="6" t="str">
        <f>IF('คะแนน ภ.1'!E45="","",'คะแนน ภ.1'!E45)</f>
        <v/>
      </c>
      <c r="D45" s="6" t="str">
        <f>IF('คะแนน ภ.1'!F45="","",'คะแนน ภ.1'!F45)</f>
        <v/>
      </c>
      <c r="E45" s="6" t="str">
        <f>IF('คะแนน ภ.1'!G45="","",'คะแนน ภ.1'!G45)</f>
        <v/>
      </c>
      <c r="F45" s="6" t="str">
        <f>IF('คะแนน ภ.1'!H45="","",'คะแนน ภ.1'!H45)</f>
        <v/>
      </c>
      <c r="G45" s="6" t="str">
        <f>IF('คะแนน ภ.1'!I45="","",'คะแนน ภ.1'!I45)</f>
        <v/>
      </c>
      <c r="H45" s="6" t="str">
        <f>IF('คะแนน ภ.1'!J45="","",'คะแนน ภ.1'!J45)</f>
        <v/>
      </c>
      <c r="I45" s="6" t="str">
        <f>IF('คะแนน ภ.1'!K45="","",'คะแนน ภ.1'!K45)</f>
        <v/>
      </c>
      <c r="J45" s="6" t="str">
        <f>IF('คะแนน ภ.1'!L45="","",'คะแนน ภ.1'!L45)</f>
        <v/>
      </c>
      <c r="K45" s="6" t="str">
        <f>IF('คะแนน ภ.1'!M45="","",'คะแนน ภ.1'!M45)</f>
        <v/>
      </c>
      <c r="L45" s="6" t="str">
        <f>IF('คะแนน ภ.1'!N45="","",'คะแนน ภ.1'!N45)</f>
        <v/>
      </c>
      <c r="M45" s="6" t="str">
        <f>IF('คะแนน ภ.1'!O45="","",'คะแนน ภ.1'!O45)</f>
        <v/>
      </c>
      <c r="N45" s="6" t="str">
        <f>IF('คะแนน ภ.1'!P45="","",'คะแนน ภ.1'!P45)</f>
        <v/>
      </c>
      <c r="O45" s="6" t="str">
        <f>IF('คะแนน ภ.1'!Q45="","",'คะแนน ภ.1'!Q45)</f>
        <v/>
      </c>
      <c r="P45" s="6" t="str">
        <f>IF('คะแนน ภ.1'!R45="","",'คะแนน ภ.1'!R45)</f>
        <v/>
      </c>
      <c r="Q45" s="6" t="str">
        <f>IF('คะแนน ภ.1'!S45="","",'คะแนน ภ.1'!S45)</f>
        <v/>
      </c>
      <c r="R45" s="6" t="str">
        <f>IF('คะแนน ภ.1'!T45="","",'คะแนน ภ.1'!T45)</f>
        <v/>
      </c>
      <c r="S45" s="6" t="str">
        <f>IF('คะแนน ภ.1'!U45="","",'คะแนน ภ.1'!U45)</f>
        <v/>
      </c>
    </row>
    <row r="46" spans="1:19" ht="20.399999999999999" customHeight="1" x14ac:dyDescent="0.35">
      <c r="A46" s="58">
        <v>41</v>
      </c>
      <c r="B46" s="6" t="str">
        <f>IF('คะแนน ภ.1'!D46="","",'คะแนน ภ.1'!D46)</f>
        <v/>
      </c>
      <c r="C46" s="6" t="str">
        <f>IF('คะแนน ภ.1'!E46="","",'คะแนน ภ.1'!E46)</f>
        <v/>
      </c>
      <c r="D46" s="6" t="str">
        <f>IF('คะแนน ภ.1'!F46="","",'คะแนน ภ.1'!F46)</f>
        <v/>
      </c>
      <c r="E46" s="6" t="str">
        <f>IF('คะแนน ภ.1'!G46="","",'คะแนน ภ.1'!G46)</f>
        <v/>
      </c>
      <c r="F46" s="6" t="str">
        <f>IF('คะแนน ภ.1'!H46="","",'คะแนน ภ.1'!H46)</f>
        <v/>
      </c>
      <c r="G46" s="6" t="str">
        <f>IF('คะแนน ภ.1'!I46="","",'คะแนน ภ.1'!I46)</f>
        <v/>
      </c>
      <c r="H46" s="6" t="str">
        <f>IF('คะแนน ภ.1'!J46="","",'คะแนน ภ.1'!J46)</f>
        <v/>
      </c>
      <c r="I46" s="6" t="str">
        <f>IF('คะแนน ภ.1'!K46="","",'คะแนน ภ.1'!K46)</f>
        <v/>
      </c>
      <c r="J46" s="6" t="str">
        <f>IF('คะแนน ภ.1'!L46="","",'คะแนน ภ.1'!L46)</f>
        <v/>
      </c>
      <c r="K46" s="6" t="str">
        <f>IF('คะแนน ภ.1'!M46="","",'คะแนน ภ.1'!M46)</f>
        <v/>
      </c>
      <c r="L46" s="6" t="str">
        <f>IF('คะแนน ภ.1'!N46="","",'คะแนน ภ.1'!N46)</f>
        <v/>
      </c>
      <c r="M46" s="6" t="str">
        <f>IF('คะแนน ภ.1'!O46="","",'คะแนน ภ.1'!O46)</f>
        <v/>
      </c>
      <c r="N46" s="6" t="str">
        <f>IF('คะแนน ภ.1'!P46="","",'คะแนน ภ.1'!P46)</f>
        <v/>
      </c>
      <c r="O46" s="6" t="str">
        <f>IF('คะแนน ภ.1'!Q46="","",'คะแนน ภ.1'!Q46)</f>
        <v/>
      </c>
      <c r="P46" s="6" t="str">
        <f>IF('คะแนน ภ.1'!R46="","",'คะแนน ภ.1'!R46)</f>
        <v/>
      </c>
      <c r="Q46" s="6" t="str">
        <f>IF('คะแนน ภ.1'!S46="","",'คะแนน ภ.1'!S46)</f>
        <v/>
      </c>
      <c r="R46" s="6" t="str">
        <f>IF('คะแนน ภ.1'!T46="","",'คะแนน ภ.1'!T46)</f>
        <v/>
      </c>
      <c r="S46" s="6" t="str">
        <f>IF('คะแนน ภ.1'!U46="","",'คะแนน ภ.1'!U46)</f>
        <v/>
      </c>
    </row>
    <row r="47" spans="1:19" ht="20.399999999999999" customHeight="1" x14ac:dyDescent="0.35">
      <c r="A47" s="58">
        <v>42</v>
      </c>
      <c r="B47" s="6" t="str">
        <f>IF('คะแนน ภ.1'!D47="","",'คะแนน ภ.1'!D47)</f>
        <v/>
      </c>
      <c r="C47" s="6" t="str">
        <f>IF('คะแนน ภ.1'!E47="","",'คะแนน ภ.1'!E47)</f>
        <v/>
      </c>
      <c r="D47" s="6" t="str">
        <f>IF('คะแนน ภ.1'!F47="","",'คะแนน ภ.1'!F47)</f>
        <v/>
      </c>
      <c r="E47" s="6" t="str">
        <f>IF('คะแนน ภ.1'!G47="","",'คะแนน ภ.1'!G47)</f>
        <v/>
      </c>
      <c r="F47" s="6" t="str">
        <f>IF('คะแนน ภ.1'!H47="","",'คะแนน ภ.1'!H47)</f>
        <v/>
      </c>
      <c r="G47" s="6" t="str">
        <f>IF('คะแนน ภ.1'!I47="","",'คะแนน ภ.1'!I47)</f>
        <v/>
      </c>
      <c r="H47" s="6" t="str">
        <f>IF('คะแนน ภ.1'!J47="","",'คะแนน ภ.1'!J47)</f>
        <v/>
      </c>
      <c r="I47" s="6" t="str">
        <f>IF('คะแนน ภ.1'!K47="","",'คะแนน ภ.1'!K47)</f>
        <v/>
      </c>
      <c r="J47" s="6" t="str">
        <f>IF('คะแนน ภ.1'!L47="","",'คะแนน ภ.1'!L47)</f>
        <v/>
      </c>
      <c r="K47" s="6" t="str">
        <f>IF('คะแนน ภ.1'!M47="","",'คะแนน ภ.1'!M47)</f>
        <v/>
      </c>
      <c r="L47" s="6" t="str">
        <f>IF('คะแนน ภ.1'!N47="","",'คะแนน ภ.1'!N47)</f>
        <v/>
      </c>
      <c r="M47" s="6" t="str">
        <f>IF('คะแนน ภ.1'!O47="","",'คะแนน ภ.1'!O47)</f>
        <v/>
      </c>
      <c r="N47" s="6" t="str">
        <f>IF('คะแนน ภ.1'!P47="","",'คะแนน ภ.1'!P47)</f>
        <v/>
      </c>
      <c r="O47" s="6" t="str">
        <f>IF('คะแนน ภ.1'!Q47="","",'คะแนน ภ.1'!Q47)</f>
        <v/>
      </c>
      <c r="P47" s="6" t="str">
        <f>IF('คะแนน ภ.1'!R47="","",'คะแนน ภ.1'!R47)</f>
        <v/>
      </c>
      <c r="Q47" s="6" t="str">
        <f>IF('คะแนน ภ.1'!S47="","",'คะแนน ภ.1'!S47)</f>
        <v/>
      </c>
      <c r="R47" s="6" t="str">
        <f>IF('คะแนน ภ.1'!T47="","",'คะแนน ภ.1'!T47)</f>
        <v/>
      </c>
      <c r="S47" s="6" t="str">
        <f>IF('คะแนน ภ.1'!U47="","",'คะแนน ภ.1'!U47)</f>
        <v/>
      </c>
    </row>
    <row r="48" spans="1:19" ht="20.399999999999999" customHeight="1" x14ac:dyDescent="0.35">
      <c r="A48" s="58">
        <v>43</v>
      </c>
      <c r="B48" s="6" t="str">
        <f>IF('คะแนน ภ.1'!D48="","",'คะแนน ภ.1'!D48)</f>
        <v/>
      </c>
      <c r="C48" s="6" t="str">
        <f>IF('คะแนน ภ.1'!E48="","",'คะแนน ภ.1'!E48)</f>
        <v/>
      </c>
      <c r="D48" s="6" t="str">
        <f>IF('คะแนน ภ.1'!F48="","",'คะแนน ภ.1'!F48)</f>
        <v/>
      </c>
      <c r="E48" s="6" t="str">
        <f>IF('คะแนน ภ.1'!G48="","",'คะแนน ภ.1'!G48)</f>
        <v/>
      </c>
      <c r="F48" s="6" t="str">
        <f>IF('คะแนน ภ.1'!H48="","",'คะแนน ภ.1'!H48)</f>
        <v/>
      </c>
      <c r="G48" s="6" t="str">
        <f>IF('คะแนน ภ.1'!I48="","",'คะแนน ภ.1'!I48)</f>
        <v/>
      </c>
      <c r="H48" s="6" t="str">
        <f>IF('คะแนน ภ.1'!J48="","",'คะแนน ภ.1'!J48)</f>
        <v/>
      </c>
      <c r="I48" s="6" t="str">
        <f>IF('คะแนน ภ.1'!K48="","",'คะแนน ภ.1'!K48)</f>
        <v/>
      </c>
      <c r="J48" s="6" t="str">
        <f>IF('คะแนน ภ.1'!L48="","",'คะแนน ภ.1'!L48)</f>
        <v/>
      </c>
      <c r="K48" s="6" t="str">
        <f>IF('คะแนน ภ.1'!M48="","",'คะแนน ภ.1'!M48)</f>
        <v/>
      </c>
      <c r="L48" s="6" t="str">
        <f>IF('คะแนน ภ.1'!N48="","",'คะแนน ภ.1'!N48)</f>
        <v/>
      </c>
      <c r="M48" s="6" t="str">
        <f>IF('คะแนน ภ.1'!O48="","",'คะแนน ภ.1'!O48)</f>
        <v/>
      </c>
      <c r="N48" s="6" t="str">
        <f>IF('คะแนน ภ.1'!P48="","",'คะแนน ภ.1'!P48)</f>
        <v/>
      </c>
      <c r="O48" s="6" t="str">
        <f>IF('คะแนน ภ.1'!Q48="","",'คะแนน ภ.1'!Q48)</f>
        <v/>
      </c>
      <c r="P48" s="6" t="str">
        <f>IF('คะแนน ภ.1'!R48="","",'คะแนน ภ.1'!R48)</f>
        <v/>
      </c>
      <c r="Q48" s="6" t="str">
        <f>IF('คะแนน ภ.1'!S48="","",'คะแนน ภ.1'!S48)</f>
        <v/>
      </c>
      <c r="R48" s="6" t="str">
        <f>IF('คะแนน ภ.1'!T48="","",'คะแนน ภ.1'!T48)</f>
        <v/>
      </c>
      <c r="S48" s="6" t="str">
        <f>IF('คะแนน ภ.1'!U48="","",'คะแนน ภ.1'!U48)</f>
        <v/>
      </c>
    </row>
    <row r="49" spans="1:19" ht="20.399999999999999" customHeight="1" x14ac:dyDescent="0.35">
      <c r="A49" s="58">
        <v>44</v>
      </c>
      <c r="B49" s="6" t="str">
        <f>IF('คะแนน ภ.1'!D49="","",'คะแนน ภ.1'!D49)</f>
        <v/>
      </c>
      <c r="C49" s="6" t="str">
        <f>IF('คะแนน ภ.1'!E49="","",'คะแนน ภ.1'!E49)</f>
        <v/>
      </c>
      <c r="D49" s="6" t="str">
        <f>IF('คะแนน ภ.1'!F49="","",'คะแนน ภ.1'!F49)</f>
        <v/>
      </c>
      <c r="E49" s="6" t="str">
        <f>IF('คะแนน ภ.1'!G49="","",'คะแนน ภ.1'!G49)</f>
        <v/>
      </c>
      <c r="F49" s="6" t="str">
        <f>IF('คะแนน ภ.1'!H49="","",'คะแนน ภ.1'!H49)</f>
        <v/>
      </c>
      <c r="G49" s="6" t="str">
        <f>IF('คะแนน ภ.1'!I49="","",'คะแนน ภ.1'!I49)</f>
        <v/>
      </c>
      <c r="H49" s="6" t="str">
        <f>IF('คะแนน ภ.1'!J49="","",'คะแนน ภ.1'!J49)</f>
        <v/>
      </c>
      <c r="I49" s="6" t="str">
        <f>IF('คะแนน ภ.1'!K49="","",'คะแนน ภ.1'!K49)</f>
        <v/>
      </c>
      <c r="J49" s="6" t="str">
        <f>IF('คะแนน ภ.1'!L49="","",'คะแนน ภ.1'!L49)</f>
        <v/>
      </c>
      <c r="K49" s="6" t="str">
        <f>IF('คะแนน ภ.1'!M49="","",'คะแนน ภ.1'!M49)</f>
        <v/>
      </c>
      <c r="L49" s="6" t="str">
        <f>IF('คะแนน ภ.1'!N49="","",'คะแนน ภ.1'!N49)</f>
        <v/>
      </c>
      <c r="M49" s="6" t="str">
        <f>IF('คะแนน ภ.1'!O49="","",'คะแนน ภ.1'!O49)</f>
        <v/>
      </c>
      <c r="N49" s="6" t="str">
        <f>IF('คะแนน ภ.1'!P49="","",'คะแนน ภ.1'!P49)</f>
        <v/>
      </c>
      <c r="O49" s="6" t="str">
        <f>IF('คะแนน ภ.1'!Q49="","",'คะแนน ภ.1'!Q49)</f>
        <v/>
      </c>
      <c r="P49" s="6" t="str">
        <f>IF('คะแนน ภ.1'!R49="","",'คะแนน ภ.1'!R49)</f>
        <v/>
      </c>
      <c r="Q49" s="6" t="str">
        <f>IF('คะแนน ภ.1'!S49="","",'คะแนน ภ.1'!S49)</f>
        <v/>
      </c>
      <c r="R49" s="6" t="str">
        <f>IF('คะแนน ภ.1'!T49="","",'คะแนน ภ.1'!T49)</f>
        <v/>
      </c>
      <c r="S49" s="6" t="str">
        <f>IF('คะแนน ภ.1'!U49="","",'คะแนน ภ.1'!U49)</f>
        <v/>
      </c>
    </row>
    <row r="50" spans="1:19" ht="20.399999999999999" customHeight="1" x14ac:dyDescent="0.35">
      <c r="A50" s="58">
        <v>45</v>
      </c>
      <c r="B50" s="6" t="str">
        <f>IF('คะแนน ภ.1'!D50="","",'คะแนน ภ.1'!D50)</f>
        <v/>
      </c>
      <c r="C50" s="6" t="str">
        <f>IF('คะแนน ภ.1'!E50="","",'คะแนน ภ.1'!E50)</f>
        <v/>
      </c>
      <c r="D50" s="6" t="str">
        <f>IF('คะแนน ภ.1'!F50="","",'คะแนน ภ.1'!F50)</f>
        <v/>
      </c>
      <c r="E50" s="6" t="str">
        <f>IF('คะแนน ภ.1'!G50="","",'คะแนน ภ.1'!G50)</f>
        <v/>
      </c>
      <c r="F50" s="6" t="str">
        <f>IF('คะแนน ภ.1'!H50="","",'คะแนน ภ.1'!H50)</f>
        <v/>
      </c>
      <c r="G50" s="6" t="str">
        <f>IF('คะแนน ภ.1'!I50="","",'คะแนน ภ.1'!I50)</f>
        <v/>
      </c>
      <c r="H50" s="6" t="str">
        <f>IF('คะแนน ภ.1'!J50="","",'คะแนน ภ.1'!J50)</f>
        <v/>
      </c>
      <c r="I50" s="6" t="str">
        <f>IF('คะแนน ภ.1'!K50="","",'คะแนน ภ.1'!K50)</f>
        <v/>
      </c>
      <c r="J50" s="6" t="str">
        <f>IF('คะแนน ภ.1'!L50="","",'คะแนน ภ.1'!L50)</f>
        <v/>
      </c>
      <c r="K50" s="6" t="str">
        <f>IF('คะแนน ภ.1'!M50="","",'คะแนน ภ.1'!M50)</f>
        <v/>
      </c>
      <c r="L50" s="6" t="str">
        <f>IF('คะแนน ภ.1'!N50="","",'คะแนน ภ.1'!N50)</f>
        <v/>
      </c>
      <c r="M50" s="6" t="str">
        <f>IF('คะแนน ภ.1'!O50="","",'คะแนน ภ.1'!O50)</f>
        <v/>
      </c>
      <c r="N50" s="6" t="str">
        <f>IF('คะแนน ภ.1'!P50="","",'คะแนน ภ.1'!P50)</f>
        <v/>
      </c>
      <c r="O50" s="6" t="str">
        <f>IF('คะแนน ภ.1'!Q50="","",'คะแนน ภ.1'!Q50)</f>
        <v/>
      </c>
      <c r="P50" s="6" t="str">
        <f>IF('คะแนน ภ.1'!R50="","",'คะแนน ภ.1'!R50)</f>
        <v/>
      </c>
      <c r="Q50" s="6" t="str">
        <f>IF('คะแนน ภ.1'!S50="","",'คะแนน ภ.1'!S50)</f>
        <v/>
      </c>
      <c r="R50" s="6" t="str">
        <f>IF('คะแนน ภ.1'!T50="","",'คะแนน ภ.1'!T50)</f>
        <v/>
      </c>
      <c r="S50" s="6" t="str">
        <f>IF('คะแนน ภ.1'!U50="","",'คะแนน ภ.1'!U50)</f>
        <v/>
      </c>
    </row>
    <row r="51" spans="1:19" ht="18.600000000000001" customHeight="1" x14ac:dyDescent="0.35">
      <c r="A51" s="372" t="s">
        <v>56</v>
      </c>
      <c r="B51" s="372"/>
      <c r="C51" s="372"/>
      <c r="D51" s="372"/>
      <c r="E51" s="372"/>
      <c r="F51" s="372"/>
      <c r="G51" s="372"/>
      <c r="H51" s="372"/>
      <c r="I51" s="372"/>
      <c r="J51" s="372"/>
      <c r="K51" s="372"/>
      <c r="L51" s="372"/>
      <c r="M51" s="372"/>
      <c r="N51" s="372"/>
      <c r="O51" s="372"/>
      <c r="P51" s="372"/>
      <c r="Q51" s="375"/>
      <c r="R51" s="372"/>
      <c r="S51" s="137" t="str">
        <f>IF('คะแนน ภ.1'!U51="","",'คะแนน ภ.1'!U51)</f>
        <v/>
      </c>
    </row>
    <row r="52" spans="1:19" ht="18.600000000000001" customHeight="1" x14ac:dyDescent="0.35">
      <c r="A52" s="372" t="s">
        <v>60</v>
      </c>
      <c r="B52" s="372"/>
      <c r="C52" s="372"/>
      <c r="D52" s="372"/>
      <c r="E52" s="372"/>
      <c r="F52" s="372"/>
      <c r="G52" s="372"/>
      <c r="H52" s="372"/>
      <c r="I52" s="372"/>
      <c r="J52" s="372"/>
      <c r="K52" s="372"/>
      <c r="L52" s="372"/>
      <c r="M52" s="372"/>
      <c r="N52" s="372"/>
      <c r="O52" s="372"/>
      <c r="P52" s="372"/>
      <c r="Q52" s="372"/>
      <c r="R52" s="372"/>
      <c r="S52" s="138" t="str">
        <f>IF('คะแนน ภ.1'!U52="","",'คะแนน ภ.1'!U52)</f>
        <v/>
      </c>
    </row>
    <row r="53" spans="1:19" ht="18.600000000000001" customHeight="1" x14ac:dyDescent="0.35">
      <c r="A53" s="183"/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4"/>
    </row>
    <row r="54" spans="1:19" ht="18.600000000000001" customHeight="1" x14ac:dyDescent="0.35">
      <c r="A54" s="365" t="s">
        <v>469</v>
      </c>
      <c r="B54" s="365"/>
      <c r="C54" s="365"/>
      <c r="D54" s="365"/>
      <c r="E54" s="365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4"/>
    </row>
    <row r="55" spans="1:19" ht="17.399999999999999" customHeight="1" x14ac:dyDescent="0.35"/>
    <row r="56" spans="1:19" ht="17.399999999999999" customHeight="1" x14ac:dyDescent="0.35">
      <c r="A56" s="362" t="s">
        <v>98</v>
      </c>
      <c r="B56" s="362"/>
      <c r="C56" s="362"/>
      <c r="D56" s="362"/>
      <c r="E56" s="362"/>
      <c r="F56" s="362"/>
      <c r="G56" s="362"/>
      <c r="H56" s="16" t="s">
        <v>277</v>
      </c>
      <c r="I56" s="16"/>
      <c r="J56" s="16"/>
      <c r="L56" s="363" t="s">
        <v>98</v>
      </c>
      <c r="M56" s="363"/>
      <c r="N56" s="362"/>
      <c r="O56" s="362"/>
      <c r="P56" s="362"/>
      <c r="Q56" s="362"/>
      <c r="R56" s="16" t="s">
        <v>278</v>
      </c>
    </row>
    <row r="57" spans="1:19" ht="17.399999999999999" customHeight="1" x14ac:dyDescent="0.35">
      <c r="B57" s="362" t="s">
        <v>467</v>
      </c>
      <c r="C57" s="362"/>
      <c r="D57" s="362"/>
      <c r="E57" s="362"/>
      <c r="F57" s="362"/>
      <c r="G57" s="362"/>
      <c r="M57" s="364" t="s">
        <v>468</v>
      </c>
      <c r="N57" s="364"/>
      <c r="O57" s="364"/>
      <c r="P57" s="364"/>
      <c r="Q57" s="364"/>
      <c r="R57" s="364"/>
    </row>
    <row r="58" spans="1:19" ht="18.899999999999999" customHeight="1" x14ac:dyDescent="0.35"/>
    <row r="59" spans="1:19" ht="18.899999999999999" customHeight="1" x14ac:dyDescent="0.35"/>
  </sheetData>
  <sheetProtection algorithmName="SHA-512" hashValue="wA0mvl42Z1blnNB7YRYKSSYJOESFSvjLCD/Uou9FoqU/ZoTLouMhqi162aQR++cliuHHHG46ajAa7EsAfY//jg==" saltValue="m5A900eSjEcpkyQxj3Ka9Q==" spinCount="100000" sheet="1" objects="1" scenarios="1"/>
  <mergeCells count="23">
    <mergeCell ref="A1:S1"/>
    <mergeCell ref="B2:F2"/>
    <mergeCell ref="I2:M2"/>
    <mergeCell ref="B3:F3"/>
    <mergeCell ref="I3:M3"/>
    <mergeCell ref="G2:G4"/>
    <mergeCell ref="H2:H3"/>
    <mergeCell ref="N2:N4"/>
    <mergeCell ref="O2:O3"/>
    <mergeCell ref="P2:P4"/>
    <mergeCell ref="Q2:Q4"/>
    <mergeCell ref="A54:E54"/>
    <mergeCell ref="R2:R4"/>
    <mergeCell ref="S2:S4"/>
    <mergeCell ref="A52:R52"/>
    <mergeCell ref="A2:A3"/>
    <mergeCell ref="A51:R51"/>
    <mergeCell ref="B57:G57"/>
    <mergeCell ref="A56:B56"/>
    <mergeCell ref="L56:M56"/>
    <mergeCell ref="N56:Q56"/>
    <mergeCell ref="C56:G56"/>
    <mergeCell ref="M57:R57"/>
  </mergeCells>
  <pageMargins left="0.55118110236220474" right="3.937007874015748E-2" top="0.55118110236220474" bottom="0.55118110236220474" header="0.11811023622047245" footer="0.11811023622047245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80C98-5DB7-44DE-B19A-639EE8312B73}">
  <sheetPr codeName="Sheet17">
    <tabColor rgb="FFFF0000"/>
  </sheetPr>
  <dimension ref="A1:Q57"/>
  <sheetViews>
    <sheetView view="pageBreakPreview" zoomScale="85" zoomScaleNormal="100" zoomScaleSheetLayoutView="85" workbookViewId="0">
      <selection activeCell="P8" sqref="P8"/>
    </sheetView>
  </sheetViews>
  <sheetFormatPr defaultColWidth="8.19921875" defaultRowHeight="18" x14ac:dyDescent="0.35"/>
  <cols>
    <col min="1" max="1" width="4.8984375" style="15" customWidth="1"/>
    <col min="2" max="6" width="4.19921875" style="15" customWidth="1"/>
    <col min="7" max="7" width="4.8984375" style="22" customWidth="1"/>
    <col min="8" max="12" width="4.19921875" style="15" customWidth="1"/>
    <col min="13" max="13" width="4.8984375" style="15" customWidth="1"/>
    <col min="14" max="17" width="7" style="15" customWidth="1"/>
    <col min="18" max="248" width="8.19921875" style="15"/>
    <col min="249" max="249" width="4.19921875" style="15" customWidth="1"/>
    <col min="250" max="254" width="4.296875" style="15" customWidth="1"/>
    <col min="255" max="256" width="5" style="15" customWidth="1"/>
    <col min="257" max="261" width="4.296875" style="15" customWidth="1"/>
    <col min="262" max="266" width="5" style="15" customWidth="1"/>
    <col min="267" max="267" width="5.69921875" style="15" customWidth="1"/>
    <col min="268" max="504" width="8.19921875" style="15"/>
    <col min="505" max="505" width="4.19921875" style="15" customWidth="1"/>
    <col min="506" max="510" width="4.296875" style="15" customWidth="1"/>
    <col min="511" max="512" width="5" style="15" customWidth="1"/>
    <col min="513" max="517" width="4.296875" style="15" customWidth="1"/>
    <col min="518" max="522" width="5" style="15" customWidth="1"/>
    <col min="523" max="523" width="5.69921875" style="15" customWidth="1"/>
    <col min="524" max="760" width="8.19921875" style="15"/>
    <col min="761" max="761" width="4.19921875" style="15" customWidth="1"/>
    <col min="762" max="766" width="4.296875" style="15" customWidth="1"/>
    <col min="767" max="768" width="5" style="15" customWidth="1"/>
    <col min="769" max="773" width="4.296875" style="15" customWidth="1"/>
    <col min="774" max="778" width="5" style="15" customWidth="1"/>
    <col min="779" max="779" width="5.69921875" style="15" customWidth="1"/>
    <col min="780" max="1016" width="8.19921875" style="15"/>
    <col min="1017" max="1017" width="4.19921875" style="15" customWidth="1"/>
    <col min="1018" max="1022" width="4.296875" style="15" customWidth="1"/>
    <col min="1023" max="1024" width="5" style="15" customWidth="1"/>
    <col min="1025" max="1029" width="4.296875" style="15" customWidth="1"/>
    <col min="1030" max="1034" width="5" style="15" customWidth="1"/>
    <col min="1035" max="1035" width="5.69921875" style="15" customWidth="1"/>
    <col min="1036" max="1272" width="8.19921875" style="15"/>
    <col min="1273" max="1273" width="4.19921875" style="15" customWidth="1"/>
    <col min="1274" max="1278" width="4.296875" style="15" customWidth="1"/>
    <col min="1279" max="1280" width="5" style="15" customWidth="1"/>
    <col min="1281" max="1285" width="4.296875" style="15" customWidth="1"/>
    <col min="1286" max="1290" width="5" style="15" customWidth="1"/>
    <col min="1291" max="1291" width="5.69921875" style="15" customWidth="1"/>
    <col min="1292" max="1528" width="8.19921875" style="15"/>
    <col min="1529" max="1529" width="4.19921875" style="15" customWidth="1"/>
    <col min="1530" max="1534" width="4.296875" style="15" customWidth="1"/>
    <col min="1535" max="1536" width="5" style="15" customWidth="1"/>
    <col min="1537" max="1541" width="4.296875" style="15" customWidth="1"/>
    <col min="1542" max="1546" width="5" style="15" customWidth="1"/>
    <col min="1547" max="1547" width="5.69921875" style="15" customWidth="1"/>
    <col min="1548" max="1784" width="8.19921875" style="15"/>
    <col min="1785" max="1785" width="4.19921875" style="15" customWidth="1"/>
    <col min="1786" max="1790" width="4.296875" style="15" customWidth="1"/>
    <col min="1791" max="1792" width="5" style="15" customWidth="1"/>
    <col min="1793" max="1797" width="4.296875" style="15" customWidth="1"/>
    <col min="1798" max="1802" width="5" style="15" customWidth="1"/>
    <col min="1803" max="1803" width="5.69921875" style="15" customWidth="1"/>
    <col min="1804" max="2040" width="8.19921875" style="15"/>
    <col min="2041" max="2041" width="4.19921875" style="15" customWidth="1"/>
    <col min="2042" max="2046" width="4.296875" style="15" customWidth="1"/>
    <col min="2047" max="2048" width="5" style="15" customWidth="1"/>
    <col min="2049" max="2053" width="4.296875" style="15" customWidth="1"/>
    <col min="2054" max="2058" width="5" style="15" customWidth="1"/>
    <col min="2059" max="2059" width="5.69921875" style="15" customWidth="1"/>
    <col min="2060" max="2296" width="8.19921875" style="15"/>
    <col min="2297" max="2297" width="4.19921875" style="15" customWidth="1"/>
    <col min="2298" max="2302" width="4.296875" style="15" customWidth="1"/>
    <col min="2303" max="2304" width="5" style="15" customWidth="1"/>
    <col min="2305" max="2309" width="4.296875" style="15" customWidth="1"/>
    <col min="2310" max="2314" width="5" style="15" customWidth="1"/>
    <col min="2315" max="2315" width="5.69921875" style="15" customWidth="1"/>
    <col min="2316" max="2552" width="8.19921875" style="15"/>
    <col min="2553" max="2553" width="4.19921875" style="15" customWidth="1"/>
    <col min="2554" max="2558" width="4.296875" style="15" customWidth="1"/>
    <col min="2559" max="2560" width="5" style="15" customWidth="1"/>
    <col min="2561" max="2565" width="4.296875" style="15" customWidth="1"/>
    <col min="2566" max="2570" width="5" style="15" customWidth="1"/>
    <col min="2571" max="2571" width="5.69921875" style="15" customWidth="1"/>
    <col min="2572" max="2808" width="8.19921875" style="15"/>
    <col min="2809" max="2809" width="4.19921875" style="15" customWidth="1"/>
    <col min="2810" max="2814" width="4.296875" style="15" customWidth="1"/>
    <col min="2815" max="2816" width="5" style="15" customWidth="1"/>
    <col min="2817" max="2821" width="4.296875" style="15" customWidth="1"/>
    <col min="2822" max="2826" width="5" style="15" customWidth="1"/>
    <col min="2827" max="2827" width="5.69921875" style="15" customWidth="1"/>
    <col min="2828" max="3064" width="8.19921875" style="15"/>
    <col min="3065" max="3065" width="4.19921875" style="15" customWidth="1"/>
    <col min="3066" max="3070" width="4.296875" style="15" customWidth="1"/>
    <col min="3071" max="3072" width="5" style="15" customWidth="1"/>
    <col min="3073" max="3077" width="4.296875" style="15" customWidth="1"/>
    <col min="3078" max="3082" width="5" style="15" customWidth="1"/>
    <col min="3083" max="3083" width="5.69921875" style="15" customWidth="1"/>
    <col min="3084" max="3320" width="8.19921875" style="15"/>
    <col min="3321" max="3321" width="4.19921875" style="15" customWidth="1"/>
    <col min="3322" max="3326" width="4.296875" style="15" customWidth="1"/>
    <col min="3327" max="3328" width="5" style="15" customWidth="1"/>
    <col min="3329" max="3333" width="4.296875" style="15" customWidth="1"/>
    <col min="3334" max="3338" width="5" style="15" customWidth="1"/>
    <col min="3339" max="3339" width="5.69921875" style="15" customWidth="1"/>
    <col min="3340" max="3576" width="8.19921875" style="15"/>
    <col min="3577" max="3577" width="4.19921875" style="15" customWidth="1"/>
    <col min="3578" max="3582" width="4.296875" style="15" customWidth="1"/>
    <col min="3583" max="3584" width="5" style="15" customWidth="1"/>
    <col min="3585" max="3589" width="4.296875" style="15" customWidth="1"/>
    <col min="3590" max="3594" width="5" style="15" customWidth="1"/>
    <col min="3595" max="3595" width="5.69921875" style="15" customWidth="1"/>
    <col min="3596" max="3832" width="8.19921875" style="15"/>
    <col min="3833" max="3833" width="4.19921875" style="15" customWidth="1"/>
    <col min="3834" max="3838" width="4.296875" style="15" customWidth="1"/>
    <col min="3839" max="3840" width="5" style="15" customWidth="1"/>
    <col min="3841" max="3845" width="4.296875" style="15" customWidth="1"/>
    <col min="3846" max="3850" width="5" style="15" customWidth="1"/>
    <col min="3851" max="3851" width="5.69921875" style="15" customWidth="1"/>
    <col min="3852" max="4088" width="8.19921875" style="15"/>
    <col min="4089" max="4089" width="4.19921875" style="15" customWidth="1"/>
    <col min="4090" max="4094" width="4.296875" style="15" customWidth="1"/>
    <col min="4095" max="4096" width="5" style="15" customWidth="1"/>
    <col min="4097" max="4101" width="4.296875" style="15" customWidth="1"/>
    <col min="4102" max="4106" width="5" style="15" customWidth="1"/>
    <col min="4107" max="4107" width="5.69921875" style="15" customWidth="1"/>
    <col min="4108" max="4344" width="8.19921875" style="15"/>
    <col min="4345" max="4345" width="4.19921875" style="15" customWidth="1"/>
    <col min="4346" max="4350" width="4.296875" style="15" customWidth="1"/>
    <col min="4351" max="4352" width="5" style="15" customWidth="1"/>
    <col min="4353" max="4357" width="4.296875" style="15" customWidth="1"/>
    <col min="4358" max="4362" width="5" style="15" customWidth="1"/>
    <col min="4363" max="4363" width="5.69921875" style="15" customWidth="1"/>
    <col min="4364" max="4600" width="8.19921875" style="15"/>
    <col min="4601" max="4601" width="4.19921875" style="15" customWidth="1"/>
    <col min="4602" max="4606" width="4.296875" style="15" customWidth="1"/>
    <col min="4607" max="4608" width="5" style="15" customWidth="1"/>
    <col min="4609" max="4613" width="4.296875" style="15" customWidth="1"/>
    <col min="4614" max="4618" width="5" style="15" customWidth="1"/>
    <col min="4619" max="4619" width="5.69921875" style="15" customWidth="1"/>
    <col min="4620" max="4856" width="8.19921875" style="15"/>
    <col min="4857" max="4857" width="4.19921875" style="15" customWidth="1"/>
    <col min="4858" max="4862" width="4.296875" style="15" customWidth="1"/>
    <col min="4863" max="4864" width="5" style="15" customWidth="1"/>
    <col min="4865" max="4869" width="4.296875" style="15" customWidth="1"/>
    <col min="4870" max="4874" width="5" style="15" customWidth="1"/>
    <col min="4875" max="4875" width="5.69921875" style="15" customWidth="1"/>
    <col min="4876" max="5112" width="8.19921875" style="15"/>
    <col min="5113" max="5113" width="4.19921875" style="15" customWidth="1"/>
    <col min="5114" max="5118" width="4.296875" style="15" customWidth="1"/>
    <col min="5119" max="5120" width="5" style="15" customWidth="1"/>
    <col min="5121" max="5125" width="4.296875" style="15" customWidth="1"/>
    <col min="5126" max="5130" width="5" style="15" customWidth="1"/>
    <col min="5131" max="5131" width="5.69921875" style="15" customWidth="1"/>
    <col min="5132" max="5368" width="8.19921875" style="15"/>
    <col min="5369" max="5369" width="4.19921875" style="15" customWidth="1"/>
    <col min="5370" max="5374" width="4.296875" style="15" customWidth="1"/>
    <col min="5375" max="5376" width="5" style="15" customWidth="1"/>
    <col min="5377" max="5381" width="4.296875" style="15" customWidth="1"/>
    <col min="5382" max="5386" width="5" style="15" customWidth="1"/>
    <col min="5387" max="5387" width="5.69921875" style="15" customWidth="1"/>
    <col min="5388" max="5624" width="8.19921875" style="15"/>
    <col min="5625" max="5625" width="4.19921875" style="15" customWidth="1"/>
    <col min="5626" max="5630" width="4.296875" style="15" customWidth="1"/>
    <col min="5631" max="5632" width="5" style="15" customWidth="1"/>
    <col min="5633" max="5637" width="4.296875" style="15" customWidth="1"/>
    <col min="5638" max="5642" width="5" style="15" customWidth="1"/>
    <col min="5643" max="5643" width="5.69921875" style="15" customWidth="1"/>
    <col min="5644" max="5880" width="8.19921875" style="15"/>
    <col min="5881" max="5881" width="4.19921875" style="15" customWidth="1"/>
    <col min="5882" max="5886" width="4.296875" style="15" customWidth="1"/>
    <col min="5887" max="5888" width="5" style="15" customWidth="1"/>
    <col min="5889" max="5893" width="4.296875" style="15" customWidth="1"/>
    <col min="5894" max="5898" width="5" style="15" customWidth="1"/>
    <col min="5899" max="5899" width="5.69921875" style="15" customWidth="1"/>
    <col min="5900" max="6136" width="8.19921875" style="15"/>
    <col min="6137" max="6137" width="4.19921875" style="15" customWidth="1"/>
    <col min="6138" max="6142" width="4.296875" style="15" customWidth="1"/>
    <col min="6143" max="6144" width="5" style="15" customWidth="1"/>
    <col min="6145" max="6149" width="4.296875" style="15" customWidth="1"/>
    <col min="6150" max="6154" width="5" style="15" customWidth="1"/>
    <col min="6155" max="6155" width="5.69921875" style="15" customWidth="1"/>
    <col min="6156" max="6392" width="8.19921875" style="15"/>
    <col min="6393" max="6393" width="4.19921875" style="15" customWidth="1"/>
    <col min="6394" max="6398" width="4.296875" style="15" customWidth="1"/>
    <col min="6399" max="6400" width="5" style="15" customWidth="1"/>
    <col min="6401" max="6405" width="4.296875" style="15" customWidth="1"/>
    <col min="6406" max="6410" width="5" style="15" customWidth="1"/>
    <col min="6411" max="6411" width="5.69921875" style="15" customWidth="1"/>
    <col min="6412" max="6648" width="8.19921875" style="15"/>
    <col min="6649" max="6649" width="4.19921875" style="15" customWidth="1"/>
    <col min="6650" max="6654" width="4.296875" style="15" customWidth="1"/>
    <col min="6655" max="6656" width="5" style="15" customWidth="1"/>
    <col min="6657" max="6661" width="4.296875" style="15" customWidth="1"/>
    <col min="6662" max="6666" width="5" style="15" customWidth="1"/>
    <col min="6667" max="6667" width="5.69921875" style="15" customWidth="1"/>
    <col min="6668" max="6904" width="8.19921875" style="15"/>
    <col min="6905" max="6905" width="4.19921875" style="15" customWidth="1"/>
    <col min="6906" max="6910" width="4.296875" style="15" customWidth="1"/>
    <col min="6911" max="6912" width="5" style="15" customWidth="1"/>
    <col min="6913" max="6917" width="4.296875" style="15" customWidth="1"/>
    <col min="6918" max="6922" width="5" style="15" customWidth="1"/>
    <col min="6923" max="6923" width="5.69921875" style="15" customWidth="1"/>
    <col min="6924" max="7160" width="8.19921875" style="15"/>
    <col min="7161" max="7161" width="4.19921875" style="15" customWidth="1"/>
    <col min="7162" max="7166" width="4.296875" style="15" customWidth="1"/>
    <col min="7167" max="7168" width="5" style="15" customWidth="1"/>
    <col min="7169" max="7173" width="4.296875" style="15" customWidth="1"/>
    <col min="7174" max="7178" width="5" style="15" customWidth="1"/>
    <col min="7179" max="7179" width="5.69921875" style="15" customWidth="1"/>
    <col min="7180" max="7416" width="8.19921875" style="15"/>
    <col min="7417" max="7417" width="4.19921875" style="15" customWidth="1"/>
    <col min="7418" max="7422" width="4.296875" style="15" customWidth="1"/>
    <col min="7423" max="7424" width="5" style="15" customWidth="1"/>
    <col min="7425" max="7429" width="4.296875" style="15" customWidth="1"/>
    <col min="7430" max="7434" width="5" style="15" customWidth="1"/>
    <col min="7435" max="7435" width="5.69921875" style="15" customWidth="1"/>
    <col min="7436" max="7672" width="8.19921875" style="15"/>
    <col min="7673" max="7673" width="4.19921875" style="15" customWidth="1"/>
    <col min="7674" max="7678" width="4.296875" style="15" customWidth="1"/>
    <col min="7679" max="7680" width="5" style="15" customWidth="1"/>
    <col min="7681" max="7685" width="4.296875" style="15" customWidth="1"/>
    <col min="7686" max="7690" width="5" style="15" customWidth="1"/>
    <col min="7691" max="7691" width="5.69921875" style="15" customWidth="1"/>
    <col min="7692" max="7928" width="8.19921875" style="15"/>
    <col min="7929" max="7929" width="4.19921875" style="15" customWidth="1"/>
    <col min="7930" max="7934" width="4.296875" style="15" customWidth="1"/>
    <col min="7935" max="7936" width="5" style="15" customWidth="1"/>
    <col min="7937" max="7941" width="4.296875" style="15" customWidth="1"/>
    <col min="7942" max="7946" width="5" style="15" customWidth="1"/>
    <col min="7947" max="7947" width="5.69921875" style="15" customWidth="1"/>
    <col min="7948" max="8184" width="8.19921875" style="15"/>
    <col min="8185" max="8185" width="4.19921875" style="15" customWidth="1"/>
    <col min="8186" max="8190" width="4.296875" style="15" customWidth="1"/>
    <col min="8191" max="8192" width="5" style="15" customWidth="1"/>
    <col min="8193" max="8197" width="4.296875" style="15" customWidth="1"/>
    <col min="8198" max="8202" width="5" style="15" customWidth="1"/>
    <col min="8203" max="8203" width="5.69921875" style="15" customWidth="1"/>
    <col min="8204" max="8440" width="8.19921875" style="15"/>
    <col min="8441" max="8441" width="4.19921875" style="15" customWidth="1"/>
    <col min="8442" max="8446" width="4.296875" style="15" customWidth="1"/>
    <col min="8447" max="8448" width="5" style="15" customWidth="1"/>
    <col min="8449" max="8453" width="4.296875" style="15" customWidth="1"/>
    <col min="8454" max="8458" width="5" style="15" customWidth="1"/>
    <col min="8459" max="8459" width="5.69921875" style="15" customWidth="1"/>
    <col min="8460" max="8696" width="8.19921875" style="15"/>
    <col min="8697" max="8697" width="4.19921875" style="15" customWidth="1"/>
    <col min="8698" max="8702" width="4.296875" style="15" customWidth="1"/>
    <col min="8703" max="8704" width="5" style="15" customWidth="1"/>
    <col min="8705" max="8709" width="4.296875" style="15" customWidth="1"/>
    <col min="8710" max="8714" width="5" style="15" customWidth="1"/>
    <col min="8715" max="8715" width="5.69921875" style="15" customWidth="1"/>
    <col min="8716" max="8952" width="8.19921875" style="15"/>
    <col min="8953" max="8953" width="4.19921875" style="15" customWidth="1"/>
    <col min="8954" max="8958" width="4.296875" style="15" customWidth="1"/>
    <col min="8959" max="8960" width="5" style="15" customWidth="1"/>
    <col min="8961" max="8965" width="4.296875" style="15" customWidth="1"/>
    <col min="8966" max="8970" width="5" style="15" customWidth="1"/>
    <col min="8971" max="8971" width="5.69921875" style="15" customWidth="1"/>
    <col min="8972" max="9208" width="8.19921875" style="15"/>
    <col min="9209" max="9209" width="4.19921875" style="15" customWidth="1"/>
    <col min="9210" max="9214" width="4.296875" style="15" customWidth="1"/>
    <col min="9215" max="9216" width="5" style="15" customWidth="1"/>
    <col min="9217" max="9221" width="4.296875" style="15" customWidth="1"/>
    <col min="9222" max="9226" width="5" style="15" customWidth="1"/>
    <col min="9227" max="9227" width="5.69921875" style="15" customWidth="1"/>
    <col min="9228" max="9464" width="8.19921875" style="15"/>
    <col min="9465" max="9465" width="4.19921875" style="15" customWidth="1"/>
    <col min="9466" max="9470" width="4.296875" style="15" customWidth="1"/>
    <col min="9471" max="9472" width="5" style="15" customWidth="1"/>
    <col min="9473" max="9477" width="4.296875" style="15" customWidth="1"/>
    <col min="9478" max="9482" width="5" style="15" customWidth="1"/>
    <col min="9483" max="9483" width="5.69921875" style="15" customWidth="1"/>
    <col min="9484" max="9720" width="8.19921875" style="15"/>
    <col min="9721" max="9721" width="4.19921875" style="15" customWidth="1"/>
    <col min="9722" max="9726" width="4.296875" style="15" customWidth="1"/>
    <col min="9727" max="9728" width="5" style="15" customWidth="1"/>
    <col min="9729" max="9733" width="4.296875" style="15" customWidth="1"/>
    <col min="9734" max="9738" width="5" style="15" customWidth="1"/>
    <col min="9739" max="9739" width="5.69921875" style="15" customWidth="1"/>
    <col min="9740" max="9976" width="8.19921875" style="15"/>
    <col min="9977" max="9977" width="4.19921875" style="15" customWidth="1"/>
    <col min="9978" max="9982" width="4.296875" style="15" customWidth="1"/>
    <col min="9983" max="9984" width="5" style="15" customWidth="1"/>
    <col min="9985" max="9989" width="4.296875" style="15" customWidth="1"/>
    <col min="9990" max="9994" width="5" style="15" customWidth="1"/>
    <col min="9995" max="9995" width="5.69921875" style="15" customWidth="1"/>
    <col min="9996" max="10232" width="8.19921875" style="15"/>
    <col min="10233" max="10233" width="4.19921875" style="15" customWidth="1"/>
    <col min="10234" max="10238" width="4.296875" style="15" customWidth="1"/>
    <col min="10239" max="10240" width="5" style="15" customWidth="1"/>
    <col min="10241" max="10245" width="4.296875" style="15" customWidth="1"/>
    <col min="10246" max="10250" width="5" style="15" customWidth="1"/>
    <col min="10251" max="10251" width="5.69921875" style="15" customWidth="1"/>
    <col min="10252" max="10488" width="8.19921875" style="15"/>
    <col min="10489" max="10489" width="4.19921875" style="15" customWidth="1"/>
    <col min="10490" max="10494" width="4.296875" style="15" customWidth="1"/>
    <col min="10495" max="10496" width="5" style="15" customWidth="1"/>
    <col min="10497" max="10501" width="4.296875" style="15" customWidth="1"/>
    <col min="10502" max="10506" width="5" style="15" customWidth="1"/>
    <col min="10507" max="10507" width="5.69921875" style="15" customWidth="1"/>
    <col min="10508" max="10744" width="8.19921875" style="15"/>
    <col min="10745" max="10745" width="4.19921875" style="15" customWidth="1"/>
    <col min="10746" max="10750" width="4.296875" style="15" customWidth="1"/>
    <col min="10751" max="10752" width="5" style="15" customWidth="1"/>
    <col min="10753" max="10757" width="4.296875" style="15" customWidth="1"/>
    <col min="10758" max="10762" width="5" style="15" customWidth="1"/>
    <col min="10763" max="10763" width="5.69921875" style="15" customWidth="1"/>
    <col min="10764" max="11000" width="8.19921875" style="15"/>
    <col min="11001" max="11001" width="4.19921875" style="15" customWidth="1"/>
    <col min="11002" max="11006" width="4.296875" style="15" customWidth="1"/>
    <col min="11007" max="11008" width="5" style="15" customWidth="1"/>
    <col min="11009" max="11013" width="4.296875" style="15" customWidth="1"/>
    <col min="11014" max="11018" width="5" style="15" customWidth="1"/>
    <col min="11019" max="11019" width="5.69921875" style="15" customWidth="1"/>
    <col min="11020" max="11256" width="8.19921875" style="15"/>
    <col min="11257" max="11257" width="4.19921875" style="15" customWidth="1"/>
    <col min="11258" max="11262" width="4.296875" style="15" customWidth="1"/>
    <col min="11263" max="11264" width="5" style="15" customWidth="1"/>
    <col min="11265" max="11269" width="4.296875" style="15" customWidth="1"/>
    <col min="11270" max="11274" width="5" style="15" customWidth="1"/>
    <col min="11275" max="11275" width="5.69921875" style="15" customWidth="1"/>
    <col min="11276" max="11512" width="8.19921875" style="15"/>
    <col min="11513" max="11513" width="4.19921875" style="15" customWidth="1"/>
    <col min="11514" max="11518" width="4.296875" style="15" customWidth="1"/>
    <col min="11519" max="11520" width="5" style="15" customWidth="1"/>
    <col min="11521" max="11525" width="4.296875" style="15" customWidth="1"/>
    <col min="11526" max="11530" width="5" style="15" customWidth="1"/>
    <col min="11531" max="11531" width="5.69921875" style="15" customWidth="1"/>
    <col min="11532" max="11768" width="8.19921875" style="15"/>
    <col min="11769" max="11769" width="4.19921875" style="15" customWidth="1"/>
    <col min="11770" max="11774" width="4.296875" style="15" customWidth="1"/>
    <col min="11775" max="11776" width="5" style="15" customWidth="1"/>
    <col min="11777" max="11781" width="4.296875" style="15" customWidth="1"/>
    <col min="11782" max="11786" width="5" style="15" customWidth="1"/>
    <col min="11787" max="11787" width="5.69921875" style="15" customWidth="1"/>
    <col min="11788" max="12024" width="8.19921875" style="15"/>
    <col min="12025" max="12025" width="4.19921875" style="15" customWidth="1"/>
    <col min="12026" max="12030" width="4.296875" style="15" customWidth="1"/>
    <col min="12031" max="12032" width="5" style="15" customWidth="1"/>
    <col min="12033" max="12037" width="4.296875" style="15" customWidth="1"/>
    <col min="12038" max="12042" width="5" style="15" customWidth="1"/>
    <col min="12043" max="12043" width="5.69921875" style="15" customWidth="1"/>
    <col min="12044" max="12280" width="8.19921875" style="15"/>
    <col min="12281" max="12281" width="4.19921875" style="15" customWidth="1"/>
    <col min="12282" max="12286" width="4.296875" style="15" customWidth="1"/>
    <col min="12287" max="12288" width="5" style="15" customWidth="1"/>
    <col min="12289" max="12293" width="4.296875" style="15" customWidth="1"/>
    <col min="12294" max="12298" width="5" style="15" customWidth="1"/>
    <col min="12299" max="12299" width="5.69921875" style="15" customWidth="1"/>
    <col min="12300" max="12536" width="8.19921875" style="15"/>
    <col min="12537" max="12537" width="4.19921875" style="15" customWidth="1"/>
    <col min="12538" max="12542" width="4.296875" style="15" customWidth="1"/>
    <col min="12543" max="12544" width="5" style="15" customWidth="1"/>
    <col min="12545" max="12549" width="4.296875" style="15" customWidth="1"/>
    <col min="12550" max="12554" width="5" style="15" customWidth="1"/>
    <col min="12555" max="12555" width="5.69921875" style="15" customWidth="1"/>
    <col min="12556" max="12792" width="8.19921875" style="15"/>
    <col min="12793" max="12793" width="4.19921875" style="15" customWidth="1"/>
    <col min="12794" max="12798" width="4.296875" style="15" customWidth="1"/>
    <col min="12799" max="12800" width="5" style="15" customWidth="1"/>
    <col min="12801" max="12805" width="4.296875" style="15" customWidth="1"/>
    <col min="12806" max="12810" width="5" style="15" customWidth="1"/>
    <col min="12811" max="12811" width="5.69921875" style="15" customWidth="1"/>
    <col min="12812" max="13048" width="8.19921875" style="15"/>
    <col min="13049" max="13049" width="4.19921875" style="15" customWidth="1"/>
    <col min="13050" max="13054" width="4.296875" style="15" customWidth="1"/>
    <col min="13055" max="13056" width="5" style="15" customWidth="1"/>
    <col min="13057" max="13061" width="4.296875" style="15" customWidth="1"/>
    <col min="13062" max="13066" width="5" style="15" customWidth="1"/>
    <col min="13067" max="13067" width="5.69921875" style="15" customWidth="1"/>
    <col min="13068" max="13304" width="8.19921875" style="15"/>
    <col min="13305" max="13305" width="4.19921875" style="15" customWidth="1"/>
    <col min="13306" max="13310" width="4.296875" style="15" customWidth="1"/>
    <col min="13311" max="13312" width="5" style="15" customWidth="1"/>
    <col min="13313" max="13317" width="4.296875" style="15" customWidth="1"/>
    <col min="13318" max="13322" width="5" style="15" customWidth="1"/>
    <col min="13323" max="13323" width="5.69921875" style="15" customWidth="1"/>
    <col min="13324" max="13560" width="8.19921875" style="15"/>
    <col min="13561" max="13561" width="4.19921875" style="15" customWidth="1"/>
    <col min="13562" max="13566" width="4.296875" style="15" customWidth="1"/>
    <col min="13567" max="13568" width="5" style="15" customWidth="1"/>
    <col min="13569" max="13573" width="4.296875" style="15" customWidth="1"/>
    <col min="13574" max="13578" width="5" style="15" customWidth="1"/>
    <col min="13579" max="13579" width="5.69921875" style="15" customWidth="1"/>
    <col min="13580" max="13816" width="8.19921875" style="15"/>
    <col min="13817" max="13817" width="4.19921875" style="15" customWidth="1"/>
    <col min="13818" max="13822" width="4.296875" style="15" customWidth="1"/>
    <col min="13823" max="13824" width="5" style="15" customWidth="1"/>
    <col min="13825" max="13829" width="4.296875" style="15" customWidth="1"/>
    <col min="13830" max="13834" width="5" style="15" customWidth="1"/>
    <col min="13835" max="13835" width="5.69921875" style="15" customWidth="1"/>
    <col min="13836" max="14072" width="8.19921875" style="15"/>
    <col min="14073" max="14073" width="4.19921875" style="15" customWidth="1"/>
    <col min="14074" max="14078" width="4.296875" style="15" customWidth="1"/>
    <col min="14079" max="14080" width="5" style="15" customWidth="1"/>
    <col min="14081" max="14085" width="4.296875" style="15" customWidth="1"/>
    <col min="14086" max="14090" width="5" style="15" customWidth="1"/>
    <col min="14091" max="14091" width="5.69921875" style="15" customWidth="1"/>
    <col min="14092" max="14328" width="8.19921875" style="15"/>
    <col min="14329" max="14329" width="4.19921875" style="15" customWidth="1"/>
    <col min="14330" max="14334" width="4.296875" style="15" customWidth="1"/>
    <col min="14335" max="14336" width="5" style="15" customWidth="1"/>
    <col min="14337" max="14341" width="4.296875" style="15" customWidth="1"/>
    <col min="14342" max="14346" width="5" style="15" customWidth="1"/>
    <col min="14347" max="14347" width="5.69921875" style="15" customWidth="1"/>
    <col min="14348" max="14584" width="8.19921875" style="15"/>
    <col min="14585" max="14585" width="4.19921875" style="15" customWidth="1"/>
    <col min="14586" max="14590" width="4.296875" style="15" customWidth="1"/>
    <col min="14591" max="14592" width="5" style="15" customWidth="1"/>
    <col min="14593" max="14597" width="4.296875" style="15" customWidth="1"/>
    <col min="14598" max="14602" width="5" style="15" customWidth="1"/>
    <col min="14603" max="14603" width="5.69921875" style="15" customWidth="1"/>
    <col min="14604" max="14840" width="8.19921875" style="15"/>
    <col min="14841" max="14841" width="4.19921875" style="15" customWidth="1"/>
    <col min="14842" max="14846" width="4.296875" style="15" customWidth="1"/>
    <col min="14847" max="14848" width="5" style="15" customWidth="1"/>
    <col min="14849" max="14853" width="4.296875" style="15" customWidth="1"/>
    <col min="14854" max="14858" width="5" style="15" customWidth="1"/>
    <col min="14859" max="14859" width="5.69921875" style="15" customWidth="1"/>
    <col min="14860" max="15096" width="8.19921875" style="15"/>
    <col min="15097" max="15097" width="4.19921875" style="15" customWidth="1"/>
    <col min="15098" max="15102" width="4.296875" style="15" customWidth="1"/>
    <col min="15103" max="15104" width="5" style="15" customWidth="1"/>
    <col min="15105" max="15109" width="4.296875" style="15" customWidth="1"/>
    <col min="15110" max="15114" width="5" style="15" customWidth="1"/>
    <col min="15115" max="15115" width="5.69921875" style="15" customWidth="1"/>
    <col min="15116" max="15352" width="8.19921875" style="15"/>
    <col min="15353" max="15353" width="4.19921875" style="15" customWidth="1"/>
    <col min="15354" max="15358" width="4.296875" style="15" customWidth="1"/>
    <col min="15359" max="15360" width="5" style="15" customWidth="1"/>
    <col min="15361" max="15365" width="4.296875" style="15" customWidth="1"/>
    <col min="15366" max="15370" width="5" style="15" customWidth="1"/>
    <col min="15371" max="15371" width="5.69921875" style="15" customWidth="1"/>
    <col min="15372" max="15608" width="8.19921875" style="15"/>
    <col min="15609" max="15609" width="4.19921875" style="15" customWidth="1"/>
    <col min="15610" max="15614" width="4.296875" style="15" customWidth="1"/>
    <col min="15615" max="15616" width="5" style="15" customWidth="1"/>
    <col min="15617" max="15621" width="4.296875" style="15" customWidth="1"/>
    <col min="15622" max="15626" width="5" style="15" customWidth="1"/>
    <col min="15627" max="15627" width="5.69921875" style="15" customWidth="1"/>
    <col min="15628" max="15864" width="8.19921875" style="15"/>
    <col min="15865" max="15865" width="4.19921875" style="15" customWidth="1"/>
    <col min="15866" max="15870" width="4.296875" style="15" customWidth="1"/>
    <col min="15871" max="15872" width="5" style="15" customWidth="1"/>
    <col min="15873" max="15877" width="4.296875" style="15" customWidth="1"/>
    <col min="15878" max="15882" width="5" style="15" customWidth="1"/>
    <col min="15883" max="15883" width="5.69921875" style="15" customWidth="1"/>
    <col min="15884" max="16120" width="8.19921875" style="15"/>
    <col min="16121" max="16121" width="4.19921875" style="15" customWidth="1"/>
    <col min="16122" max="16126" width="4.296875" style="15" customWidth="1"/>
    <col min="16127" max="16128" width="5" style="15" customWidth="1"/>
    <col min="16129" max="16133" width="4.296875" style="15" customWidth="1"/>
    <col min="16134" max="16138" width="5" style="15" customWidth="1"/>
    <col min="16139" max="16139" width="5.69921875" style="15" customWidth="1"/>
    <col min="16140" max="16384" width="8.19921875" style="15"/>
  </cols>
  <sheetData>
    <row r="1" spans="1:17" ht="24.75" customHeight="1" x14ac:dyDescent="0.35">
      <c r="A1" s="376" t="s">
        <v>290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</row>
    <row r="2" spans="1:17" s="16" customFormat="1" ht="34.200000000000003" customHeight="1" x14ac:dyDescent="0.25">
      <c r="A2" s="382" t="s">
        <v>119</v>
      </c>
      <c r="B2" s="377" t="s">
        <v>440</v>
      </c>
      <c r="C2" s="377"/>
      <c r="D2" s="377"/>
      <c r="E2" s="377"/>
      <c r="F2" s="377"/>
      <c r="G2" s="366" t="s">
        <v>430</v>
      </c>
      <c r="H2" s="377" t="s">
        <v>441</v>
      </c>
      <c r="I2" s="377"/>
      <c r="J2" s="377"/>
      <c r="K2" s="377"/>
      <c r="L2" s="377"/>
      <c r="M2" s="366" t="s">
        <v>431</v>
      </c>
      <c r="N2" s="379" t="s">
        <v>432</v>
      </c>
      <c r="O2" s="384" t="s">
        <v>437</v>
      </c>
      <c r="P2" s="366" t="s">
        <v>435</v>
      </c>
      <c r="Q2" s="369" t="s">
        <v>436</v>
      </c>
    </row>
    <row r="3" spans="1:17" s="16" customFormat="1" ht="17.25" customHeight="1" x14ac:dyDescent="0.25">
      <c r="A3" s="382"/>
      <c r="B3" s="378" t="s">
        <v>57</v>
      </c>
      <c r="C3" s="378"/>
      <c r="D3" s="378"/>
      <c r="E3" s="378"/>
      <c r="F3" s="378"/>
      <c r="G3" s="367"/>
      <c r="H3" s="383" t="s">
        <v>57</v>
      </c>
      <c r="I3" s="383"/>
      <c r="J3" s="383"/>
      <c r="K3" s="383"/>
      <c r="L3" s="383"/>
      <c r="M3" s="367"/>
      <c r="N3" s="380"/>
      <c r="O3" s="384"/>
      <c r="P3" s="367"/>
      <c r="Q3" s="370"/>
    </row>
    <row r="4" spans="1:17" s="16" customFormat="1" ht="16.5" customHeight="1" x14ac:dyDescent="0.25">
      <c r="A4" s="163" t="str">
        <f>IF('คะแนน ภ.1'!C4="","",'คะแนน ภ.1'!C4)</f>
        <v>ข้อที่</v>
      </c>
      <c r="B4" s="6" t="str">
        <f>IF('คะแนน ภ.2'!D4="","",'คะแนน ภ.2'!D4)</f>
        <v/>
      </c>
      <c r="C4" s="6" t="str">
        <f>IF('คะแนน ภ.2'!E4="","",'คะแนน ภ.2'!E4)</f>
        <v/>
      </c>
      <c r="D4" s="6" t="str">
        <f>IF('คะแนน ภ.2'!F4="","",'คะแนน ภ.2'!F4)</f>
        <v/>
      </c>
      <c r="E4" s="6" t="str">
        <f>IF('คะแนน ภ.2'!G4="","",'คะแนน ภ.2'!G4)</f>
        <v/>
      </c>
      <c r="F4" s="6" t="str">
        <f>IF('คะแนน ภ.2'!H4="","",'คะแนน ภ.2'!H4)</f>
        <v/>
      </c>
      <c r="G4" s="368"/>
      <c r="H4" s="6" t="str">
        <f>IF('คะแนน ภ.2'!J4="","",'คะแนน ภ.2'!J4)</f>
        <v/>
      </c>
      <c r="I4" s="6" t="str">
        <f>IF('คะแนน ภ.2'!K4="","",'คะแนน ภ.2'!K4)</f>
        <v/>
      </c>
      <c r="J4" s="6" t="str">
        <f>IF('คะแนน ภ.2'!L4="","",'คะแนน ภ.2'!L4)</f>
        <v/>
      </c>
      <c r="K4" s="6" t="str">
        <f>IF('คะแนน ภ.2'!M4="","",'คะแนน ภ.2'!M4)</f>
        <v/>
      </c>
      <c r="L4" s="6" t="str">
        <f>IF('คะแนน ภ.2'!N4="","",'คะแนน ภ.2'!N4)</f>
        <v/>
      </c>
      <c r="M4" s="368"/>
      <c r="N4" s="381"/>
      <c r="O4" s="200" t="str">
        <f>IF('คะแนน ภ.2'!Q4="","",'คะแนน ภ.2'!Q4)</f>
        <v/>
      </c>
      <c r="P4" s="368"/>
      <c r="Q4" s="371"/>
    </row>
    <row r="5" spans="1:17" s="16" customFormat="1" ht="15" customHeight="1" thickBot="1" x14ac:dyDescent="0.3">
      <c r="A5" s="167" t="str">
        <f>IF('คะแนน ภ.1'!C5="","",'คะแนน ภ.1'!C5)</f>
        <v>คะแนนเต็ม</v>
      </c>
      <c r="B5" s="168" t="str">
        <f>IF('คะแนน ภ.2'!D5="","",'คะแนน ภ.2'!D5)</f>
        <v/>
      </c>
      <c r="C5" s="168" t="str">
        <f>IF('คะแนน ภ.2'!E5="","",'คะแนน ภ.2'!E5)</f>
        <v/>
      </c>
      <c r="D5" s="168" t="str">
        <f>IF('คะแนน ภ.2'!F5="","",'คะแนน ภ.2'!F5)</f>
        <v/>
      </c>
      <c r="E5" s="168" t="str">
        <f>IF('คะแนน ภ.2'!G5="","",'คะแนน ภ.2'!G5)</f>
        <v/>
      </c>
      <c r="F5" s="168" t="str">
        <f>IF('คะแนน ภ.2'!H5="","",'คะแนน ภ.2'!H5)</f>
        <v/>
      </c>
      <c r="G5" s="168" t="str">
        <f>IF('คะแนน ภ.2'!I5="","",'คะแนน ภ.2'!I5)</f>
        <v/>
      </c>
      <c r="H5" s="168" t="str">
        <f>IF('คะแนน ภ.2'!J5="","",'คะแนน ภ.2'!J5)</f>
        <v/>
      </c>
      <c r="I5" s="168" t="str">
        <f>IF('คะแนน ภ.2'!K5="","",'คะแนน ภ.2'!K5)</f>
        <v/>
      </c>
      <c r="J5" s="168" t="str">
        <f>IF('คะแนน ภ.2'!L5="","",'คะแนน ภ.2'!L5)</f>
        <v/>
      </c>
      <c r="K5" s="168" t="str">
        <f>IF('คะแนน ภ.2'!M5="","",'คะแนน ภ.2'!M5)</f>
        <v/>
      </c>
      <c r="L5" s="168" t="str">
        <f>IF('คะแนน ภ.2'!N5="","",'คะแนน ภ.2'!N5)</f>
        <v/>
      </c>
      <c r="M5" s="168" t="str">
        <f>IF('คะแนน ภ.2'!O5="","",'คะแนน ภ.2'!O5)</f>
        <v/>
      </c>
      <c r="N5" s="168" t="str">
        <f>IF('คะแนน ภ.2'!P5="","",'คะแนน ภ.2'!P5)</f>
        <v/>
      </c>
      <c r="O5" s="209" t="str">
        <f>IF('คะแนน ภ.2'!Q5="","",'คะแนน ภ.2'!Q5)</f>
        <v/>
      </c>
      <c r="P5" s="168" t="str">
        <f>IF('คะแนน ภ.2'!R5="","",'คะแนน ภ.2'!R5)</f>
        <v/>
      </c>
      <c r="Q5" s="168" t="str">
        <f>IF('คะแนน ภ.2'!S5="","",'คะแนน ภ.2'!S5)</f>
        <v/>
      </c>
    </row>
    <row r="6" spans="1:17" ht="20.399999999999999" customHeight="1" x14ac:dyDescent="0.35">
      <c r="A6" s="58">
        <v>1</v>
      </c>
      <c r="B6" s="166">
        <f>IF('คะแนน ภ.2'!D6="","",'คะแนน ภ.2'!D6)</f>
        <v>33</v>
      </c>
      <c r="C6" s="166" t="str">
        <f>IF('คะแนน ภ.2'!E6="","",'คะแนน ภ.2'!E6)</f>
        <v/>
      </c>
      <c r="D6" s="166" t="str">
        <f>IF('คะแนน ภ.2'!F6="","",'คะแนน ภ.2'!F6)</f>
        <v/>
      </c>
      <c r="E6" s="166" t="str">
        <f>IF('คะแนน ภ.2'!G6="","",'คะแนน ภ.2'!G6)</f>
        <v/>
      </c>
      <c r="F6" s="166" t="str">
        <f>IF('คะแนน ภ.2'!H6="","",'คะแนน ภ.2'!H6)</f>
        <v/>
      </c>
      <c r="G6" s="166" t="str">
        <f>IF('คะแนน ภ.2'!I6="","",'คะแนน ภ.2'!I6)</f>
        <v/>
      </c>
      <c r="H6" s="166" t="str">
        <f>IF('คะแนน ภ.2'!J6="","",'คะแนน ภ.2'!J6)</f>
        <v/>
      </c>
      <c r="I6" s="166" t="str">
        <f>IF('คะแนน ภ.2'!K6="","",'คะแนน ภ.2'!K6)</f>
        <v/>
      </c>
      <c r="J6" s="166" t="str">
        <f>IF('คะแนน ภ.2'!L6="","",'คะแนน ภ.2'!L6)</f>
        <v/>
      </c>
      <c r="K6" s="166" t="str">
        <f>IF('คะแนน ภ.2'!M6="","",'คะแนน ภ.2'!M6)</f>
        <v/>
      </c>
      <c r="L6" s="166" t="str">
        <f>IF('คะแนน ภ.2'!N6="","",'คะแนน ภ.2'!N6)</f>
        <v/>
      </c>
      <c r="M6" s="166" t="str">
        <f>IF('คะแนน ภ.2'!O6="","",'คะแนน ภ.2'!O6)</f>
        <v/>
      </c>
      <c r="N6" s="166" t="str">
        <f>IF('คะแนน ภ.2'!P6="","",'คะแนน ภ.2'!P6)</f>
        <v/>
      </c>
      <c r="O6" s="200" t="str">
        <f>IF('คะแนน ภ.2'!Q6="","",'คะแนน ภ.2'!Q6)</f>
        <v/>
      </c>
      <c r="P6" s="166" t="str">
        <f>IF('คะแนน ภ.2'!R6="","",'คะแนน ภ.2'!R6)</f>
        <v/>
      </c>
      <c r="Q6" s="166" t="str">
        <f>IF('คะแนน ภ.2'!S6="","",'คะแนน ภ.2'!S6)</f>
        <v/>
      </c>
    </row>
    <row r="7" spans="1:17" ht="20.399999999999999" customHeight="1" x14ac:dyDescent="0.35">
      <c r="A7" s="58">
        <v>2</v>
      </c>
      <c r="B7" s="6">
        <f>IF('คะแนน ภ.2'!D7="","",'คะแนน ภ.2'!D7)</f>
        <v>23</v>
      </c>
      <c r="C7" s="6" t="str">
        <f>IF('คะแนน ภ.2'!E7="","",'คะแนน ภ.2'!E7)</f>
        <v/>
      </c>
      <c r="D7" s="6" t="str">
        <f>IF('คะแนน ภ.2'!F7="","",'คะแนน ภ.2'!F7)</f>
        <v/>
      </c>
      <c r="E7" s="6" t="str">
        <f>IF('คะแนน ภ.2'!G7="","",'คะแนน ภ.2'!G7)</f>
        <v/>
      </c>
      <c r="F7" s="6" t="str">
        <f>IF('คะแนน ภ.2'!H7="","",'คะแนน ภ.2'!H7)</f>
        <v/>
      </c>
      <c r="G7" s="6" t="str">
        <f>IF('คะแนน ภ.2'!I7="","",'คะแนน ภ.2'!I7)</f>
        <v/>
      </c>
      <c r="H7" s="6" t="str">
        <f>IF('คะแนน ภ.2'!J7="","",'คะแนน ภ.2'!J7)</f>
        <v/>
      </c>
      <c r="I7" s="6" t="str">
        <f>IF('คะแนน ภ.2'!K7="","",'คะแนน ภ.2'!K7)</f>
        <v/>
      </c>
      <c r="J7" s="6" t="str">
        <f>IF('คะแนน ภ.2'!L7="","",'คะแนน ภ.2'!L7)</f>
        <v/>
      </c>
      <c r="K7" s="6" t="str">
        <f>IF('คะแนน ภ.2'!M7="","",'คะแนน ภ.2'!M7)</f>
        <v/>
      </c>
      <c r="L7" s="6" t="str">
        <f>IF('คะแนน ภ.2'!N7="","",'คะแนน ภ.2'!N7)</f>
        <v/>
      </c>
      <c r="M7" s="6" t="str">
        <f>IF('คะแนน ภ.2'!O7="","",'คะแนน ภ.2'!O7)</f>
        <v/>
      </c>
      <c r="N7" s="6" t="str">
        <f>IF('คะแนน ภ.2'!P7="","",'คะแนน ภ.2'!P7)</f>
        <v/>
      </c>
      <c r="O7" s="200" t="str">
        <f>IF('คะแนน ภ.2'!Q7="","",'คะแนน ภ.2'!Q7)</f>
        <v/>
      </c>
      <c r="P7" s="6" t="str">
        <f>IF('คะแนน ภ.2'!R7="","",'คะแนน ภ.2'!R7)</f>
        <v/>
      </c>
      <c r="Q7" s="6" t="str">
        <f>IF('คะแนน ภ.2'!S7="","",'คะแนน ภ.2'!S7)</f>
        <v/>
      </c>
    </row>
    <row r="8" spans="1:17" ht="20.399999999999999" customHeight="1" x14ac:dyDescent="0.35">
      <c r="A8" s="58">
        <v>3</v>
      </c>
      <c r="B8" s="6" t="str">
        <f>IF('คะแนน ภ.2'!D8="","",'คะแนน ภ.2'!D8)</f>
        <v/>
      </c>
      <c r="C8" s="6" t="str">
        <f>IF('คะแนน ภ.2'!E8="","",'คะแนน ภ.2'!E8)</f>
        <v/>
      </c>
      <c r="D8" s="6" t="str">
        <f>IF('คะแนน ภ.2'!F8="","",'คะแนน ภ.2'!F8)</f>
        <v/>
      </c>
      <c r="E8" s="6" t="str">
        <f>IF('คะแนน ภ.2'!G8="","",'คะแนน ภ.2'!G8)</f>
        <v/>
      </c>
      <c r="F8" s="6" t="str">
        <f>IF('คะแนน ภ.2'!H8="","",'คะแนน ภ.2'!H8)</f>
        <v/>
      </c>
      <c r="G8" s="6" t="str">
        <f>IF('คะแนน ภ.2'!I8="","",'คะแนน ภ.2'!I8)</f>
        <v/>
      </c>
      <c r="H8" s="6" t="str">
        <f>IF('คะแนน ภ.2'!J8="","",'คะแนน ภ.2'!J8)</f>
        <v/>
      </c>
      <c r="I8" s="6" t="str">
        <f>IF('คะแนน ภ.2'!K8="","",'คะแนน ภ.2'!K8)</f>
        <v/>
      </c>
      <c r="J8" s="6" t="str">
        <f>IF('คะแนน ภ.2'!L8="","",'คะแนน ภ.2'!L8)</f>
        <v/>
      </c>
      <c r="K8" s="6" t="str">
        <f>IF('คะแนน ภ.2'!M8="","",'คะแนน ภ.2'!M8)</f>
        <v/>
      </c>
      <c r="L8" s="6" t="str">
        <f>IF('คะแนน ภ.2'!N8="","",'คะแนน ภ.2'!N8)</f>
        <v/>
      </c>
      <c r="M8" s="6" t="str">
        <f>IF('คะแนน ภ.2'!O8="","",'คะแนน ภ.2'!O8)</f>
        <v/>
      </c>
      <c r="N8" s="6" t="str">
        <f>IF('คะแนน ภ.2'!P8="","",'คะแนน ภ.2'!P8)</f>
        <v/>
      </c>
      <c r="O8" s="200" t="str">
        <f>IF('คะแนน ภ.2'!Q8="","",'คะแนน ภ.2'!Q8)</f>
        <v/>
      </c>
      <c r="P8" s="6" t="str">
        <f>IF('คะแนน ภ.2'!R8="","",'คะแนน ภ.2'!R8)</f>
        <v/>
      </c>
      <c r="Q8" s="6" t="str">
        <f>IF('คะแนน ภ.2'!S8="","",'คะแนน ภ.2'!S8)</f>
        <v/>
      </c>
    </row>
    <row r="9" spans="1:17" ht="20.399999999999999" customHeight="1" x14ac:dyDescent="0.35">
      <c r="A9" s="58">
        <v>4</v>
      </c>
      <c r="B9" s="6" t="str">
        <f>IF('คะแนน ภ.2'!D9="","",'คะแนน ภ.2'!D9)</f>
        <v/>
      </c>
      <c r="C9" s="6" t="str">
        <f>IF('คะแนน ภ.2'!E9="","",'คะแนน ภ.2'!E9)</f>
        <v/>
      </c>
      <c r="D9" s="6" t="str">
        <f>IF('คะแนน ภ.2'!F9="","",'คะแนน ภ.2'!F9)</f>
        <v/>
      </c>
      <c r="E9" s="6" t="str">
        <f>IF('คะแนน ภ.2'!G9="","",'คะแนน ภ.2'!G9)</f>
        <v/>
      </c>
      <c r="F9" s="6" t="str">
        <f>IF('คะแนน ภ.2'!H9="","",'คะแนน ภ.2'!H9)</f>
        <v/>
      </c>
      <c r="G9" s="6" t="str">
        <f>IF('คะแนน ภ.2'!I9="","",'คะแนน ภ.2'!I9)</f>
        <v/>
      </c>
      <c r="H9" s="6" t="str">
        <f>IF('คะแนน ภ.2'!J9="","",'คะแนน ภ.2'!J9)</f>
        <v/>
      </c>
      <c r="I9" s="6" t="str">
        <f>IF('คะแนน ภ.2'!K9="","",'คะแนน ภ.2'!K9)</f>
        <v/>
      </c>
      <c r="J9" s="6" t="str">
        <f>IF('คะแนน ภ.2'!L9="","",'คะแนน ภ.2'!L9)</f>
        <v/>
      </c>
      <c r="K9" s="6" t="str">
        <f>IF('คะแนน ภ.2'!M9="","",'คะแนน ภ.2'!M9)</f>
        <v/>
      </c>
      <c r="L9" s="6" t="str">
        <f>IF('คะแนน ภ.2'!N9="","",'คะแนน ภ.2'!N9)</f>
        <v/>
      </c>
      <c r="M9" s="6" t="str">
        <f>IF('คะแนน ภ.2'!O9="","",'คะแนน ภ.2'!O9)</f>
        <v/>
      </c>
      <c r="N9" s="6" t="str">
        <f>IF('คะแนน ภ.2'!P9="","",'คะแนน ภ.2'!P9)</f>
        <v/>
      </c>
      <c r="O9" s="200" t="str">
        <f>IF('คะแนน ภ.2'!Q9="","",'คะแนน ภ.2'!Q9)</f>
        <v/>
      </c>
      <c r="P9" s="6" t="str">
        <f>IF('คะแนน ภ.2'!R9="","",'คะแนน ภ.2'!R9)</f>
        <v/>
      </c>
      <c r="Q9" s="6" t="str">
        <f>IF('คะแนน ภ.2'!S9="","",'คะแนน ภ.2'!S9)</f>
        <v/>
      </c>
    </row>
    <row r="10" spans="1:17" ht="20.399999999999999" customHeight="1" x14ac:dyDescent="0.35">
      <c r="A10" s="58">
        <v>5</v>
      </c>
      <c r="B10" s="6" t="str">
        <f>IF('คะแนน ภ.2'!D10="","",'คะแนน ภ.2'!D10)</f>
        <v/>
      </c>
      <c r="C10" s="6" t="str">
        <f>IF('คะแนน ภ.2'!E10="","",'คะแนน ภ.2'!E10)</f>
        <v/>
      </c>
      <c r="D10" s="6" t="str">
        <f>IF('คะแนน ภ.2'!F10="","",'คะแนน ภ.2'!F10)</f>
        <v/>
      </c>
      <c r="E10" s="6" t="str">
        <f>IF('คะแนน ภ.2'!G10="","",'คะแนน ภ.2'!G10)</f>
        <v/>
      </c>
      <c r="F10" s="6" t="str">
        <f>IF('คะแนน ภ.2'!H10="","",'คะแนน ภ.2'!H10)</f>
        <v/>
      </c>
      <c r="G10" s="6" t="str">
        <f>IF('คะแนน ภ.2'!I10="","",'คะแนน ภ.2'!I10)</f>
        <v/>
      </c>
      <c r="H10" s="6" t="str">
        <f>IF('คะแนน ภ.2'!J10="","",'คะแนน ภ.2'!J10)</f>
        <v/>
      </c>
      <c r="I10" s="6" t="str">
        <f>IF('คะแนน ภ.2'!K10="","",'คะแนน ภ.2'!K10)</f>
        <v/>
      </c>
      <c r="J10" s="6" t="str">
        <f>IF('คะแนน ภ.2'!L10="","",'คะแนน ภ.2'!L10)</f>
        <v/>
      </c>
      <c r="K10" s="6" t="str">
        <f>IF('คะแนน ภ.2'!M10="","",'คะแนน ภ.2'!M10)</f>
        <v/>
      </c>
      <c r="L10" s="6" t="str">
        <f>IF('คะแนน ภ.2'!N10="","",'คะแนน ภ.2'!N10)</f>
        <v/>
      </c>
      <c r="M10" s="6" t="str">
        <f>IF('คะแนน ภ.2'!O10="","",'คะแนน ภ.2'!O10)</f>
        <v/>
      </c>
      <c r="N10" s="6" t="str">
        <f>IF('คะแนน ภ.2'!P10="","",'คะแนน ภ.2'!P10)</f>
        <v/>
      </c>
      <c r="O10" s="200" t="str">
        <f>IF('คะแนน ภ.2'!Q10="","",'คะแนน ภ.2'!Q10)</f>
        <v/>
      </c>
      <c r="P10" s="6" t="str">
        <f>IF('คะแนน ภ.2'!R10="","",'คะแนน ภ.2'!R10)</f>
        <v/>
      </c>
      <c r="Q10" s="6" t="str">
        <f>IF('คะแนน ภ.2'!S10="","",'คะแนน ภ.2'!S10)</f>
        <v/>
      </c>
    </row>
    <row r="11" spans="1:17" ht="20.399999999999999" customHeight="1" x14ac:dyDescent="0.35">
      <c r="A11" s="58">
        <v>6</v>
      </c>
      <c r="B11" s="6" t="str">
        <f>IF('คะแนน ภ.2'!D11="","",'คะแนน ภ.2'!D11)</f>
        <v/>
      </c>
      <c r="C11" s="6" t="str">
        <f>IF('คะแนน ภ.2'!E11="","",'คะแนน ภ.2'!E11)</f>
        <v/>
      </c>
      <c r="D11" s="6" t="str">
        <f>IF('คะแนน ภ.2'!F11="","",'คะแนน ภ.2'!F11)</f>
        <v/>
      </c>
      <c r="E11" s="6" t="str">
        <f>IF('คะแนน ภ.2'!G11="","",'คะแนน ภ.2'!G11)</f>
        <v/>
      </c>
      <c r="F11" s="6" t="str">
        <f>IF('คะแนน ภ.2'!H11="","",'คะแนน ภ.2'!H11)</f>
        <v/>
      </c>
      <c r="G11" s="6" t="str">
        <f>IF('คะแนน ภ.2'!I11="","",'คะแนน ภ.2'!I11)</f>
        <v/>
      </c>
      <c r="H11" s="6" t="str">
        <f>IF('คะแนน ภ.2'!J11="","",'คะแนน ภ.2'!J11)</f>
        <v/>
      </c>
      <c r="I11" s="6" t="str">
        <f>IF('คะแนน ภ.2'!K11="","",'คะแนน ภ.2'!K11)</f>
        <v/>
      </c>
      <c r="J11" s="6" t="str">
        <f>IF('คะแนน ภ.2'!L11="","",'คะแนน ภ.2'!L11)</f>
        <v/>
      </c>
      <c r="K11" s="6" t="str">
        <f>IF('คะแนน ภ.2'!M11="","",'คะแนน ภ.2'!M11)</f>
        <v/>
      </c>
      <c r="L11" s="6" t="str">
        <f>IF('คะแนน ภ.2'!N11="","",'คะแนน ภ.2'!N11)</f>
        <v/>
      </c>
      <c r="M11" s="6" t="str">
        <f>IF('คะแนน ภ.2'!O11="","",'คะแนน ภ.2'!O11)</f>
        <v/>
      </c>
      <c r="N11" s="6" t="str">
        <f>IF('คะแนน ภ.2'!P11="","",'คะแนน ภ.2'!P11)</f>
        <v/>
      </c>
      <c r="O11" s="200" t="str">
        <f>IF('คะแนน ภ.2'!Q11="","",'คะแนน ภ.2'!Q11)</f>
        <v/>
      </c>
      <c r="P11" s="6" t="str">
        <f>IF('คะแนน ภ.2'!R11="","",'คะแนน ภ.2'!R11)</f>
        <v/>
      </c>
      <c r="Q11" s="6" t="str">
        <f>IF('คะแนน ภ.2'!S11="","",'คะแนน ภ.2'!S11)</f>
        <v/>
      </c>
    </row>
    <row r="12" spans="1:17" ht="20.399999999999999" customHeight="1" x14ac:dyDescent="0.35">
      <c r="A12" s="58">
        <v>7</v>
      </c>
      <c r="B12" s="6" t="str">
        <f>IF('คะแนน ภ.2'!D12="","",'คะแนน ภ.2'!D12)</f>
        <v/>
      </c>
      <c r="C12" s="6" t="str">
        <f>IF('คะแนน ภ.2'!E12="","",'คะแนน ภ.2'!E12)</f>
        <v/>
      </c>
      <c r="D12" s="6" t="str">
        <f>IF('คะแนน ภ.2'!F12="","",'คะแนน ภ.2'!F12)</f>
        <v/>
      </c>
      <c r="E12" s="6" t="str">
        <f>IF('คะแนน ภ.2'!G12="","",'คะแนน ภ.2'!G12)</f>
        <v/>
      </c>
      <c r="F12" s="6" t="str">
        <f>IF('คะแนน ภ.2'!H12="","",'คะแนน ภ.2'!H12)</f>
        <v/>
      </c>
      <c r="G12" s="6" t="str">
        <f>IF('คะแนน ภ.2'!I12="","",'คะแนน ภ.2'!I12)</f>
        <v/>
      </c>
      <c r="H12" s="6" t="str">
        <f>IF('คะแนน ภ.2'!J12="","",'คะแนน ภ.2'!J12)</f>
        <v/>
      </c>
      <c r="I12" s="6" t="str">
        <f>IF('คะแนน ภ.2'!K12="","",'คะแนน ภ.2'!K12)</f>
        <v/>
      </c>
      <c r="J12" s="6" t="str">
        <f>IF('คะแนน ภ.2'!L12="","",'คะแนน ภ.2'!L12)</f>
        <v/>
      </c>
      <c r="K12" s="6" t="str">
        <f>IF('คะแนน ภ.2'!M12="","",'คะแนน ภ.2'!M12)</f>
        <v/>
      </c>
      <c r="L12" s="6" t="str">
        <f>IF('คะแนน ภ.2'!N12="","",'คะแนน ภ.2'!N12)</f>
        <v/>
      </c>
      <c r="M12" s="6" t="str">
        <f>IF('คะแนน ภ.2'!O12="","",'คะแนน ภ.2'!O12)</f>
        <v/>
      </c>
      <c r="N12" s="6" t="str">
        <f>IF('คะแนน ภ.2'!P12="","",'คะแนน ภ.2'!P12)</f>
        <v/>
      </c>
      <c r="O12" s="200" t="str">
        <f>IF('คะแนน ภ.2'!Q12="","",'คะแนน ภ.2'!Q12)</f>
        <v/>
      </c>
      <c r="P12" s="6" t="str">
        <f>IF('คะแนน ภ.2'!R12="","",'คะแนน ภ.2'!R12)</f>
        <v/>
      </c>
      <c r="Q12" s="6" t="str">
        <f>IF('คะแนน ภ.2'!S12="","",'คะแนน ภ.2'!S12)</f>
        <v/>
      </c>
    </row>
    <row r="13" spans="1:17" ht="20.399999999999999" customHeight="1" x14ac:dyDescent="0.35">
      <c r="A13" s="58">
        <v>8</v>
      </c>
      <c r="B13" s="6" t="str">
        <f>IF('คะแนน ภ.2'!D13="","",'คะแนน ภ.2'!D13)</f>
        <v/>
      </c>
      <c r="C13" s="6" t="str">
        <f>IF('คะแนน ภ.2'!E13="","",'คะแนน ภ.2'!E13)</f>
        <v/>
      </c>
      <c r="D13" s="6" t="str">
        <f>IF('คะแนน ภ.2'!F13="","",'คะแนน ภ.2'!F13)</f>
        <v/>
      </c>
      <c r="E13" s="6" t="str">
        <f>IF('คะแนน ภ.2'!G13="","",'คะแนน ภ.2'!G13)</f>
        <v/>
      </c>
      <c r="F13" s="6" t="str">
        <f>IF('คะแนน ภ.2'!H13="","",'คะแนน ภ.2'!H13)</f>
        <v/>
      </c>
      <c r="G13" s="6" t="str">
        <f>IF('คะแนน ภ.2'!I13="","",'คะแนน ภ.2'!I13)</f>
        <v/>
      </c>
      <c r="H13" s="6" t="str">
        <f>IF('คะแนน ภ.2'!J13="","",'คะแนน ภ.2'!J13)</f>
        <v/>
      </c>
      <c r="I13" s="6" t="str">
        <f>IF('คะแนน ภ.2'!K13="","",'คะแนน ภ.2'!K13)</f>
        <v/>
      </c>
      <c r="J13" s="6" t="str">
        <f>IF('คะแนน ภ.2'!L13="","",'คะแนน ภ.2'!L13)</f>
        <v/>
      </c>
      <c r="K13" s="6" t="str">
        <f>IF('คะแนน ภ.2'!M13="","",'คะแนน ภ.2'!M13)</f>
        <v/>
      </c>
      <c r="L13" s="6" t="str">
        <f>IF('คะแนน ภ.2'!N13="","",'คะแนน ภ.2'!N13)</f>
        <v/>
      </c>
      <c r="M13" s="6" t="str">
        <f>IF('คะแนน ภ.2'!O13="","",'คะแนน ภ.2'!O13)</f>
        <v/>
      </c>
      <c r="N13" s="6" t="str">
        <f>IF('คะแนน ภ.2'!P13="","",'คะแนน ภ.2'!P13)</f>
        <v/>
      </c>
      <c r="O13" s="200" t="str">
        <f>IF('คะแนน ภ.2'!Q13="","",'คะแนน ภ.2'!Q13)</f>
        <v/>
      </c>
      <c r="P13" s="6" t="str">
        <f>IF('คะแนน ภ.2'!R13="","",'คะแนน ภ.2'!R13)</f>
        <v/>
      </c>
      <c r="Q13" s="6" t="str">
        <f>IF('คะแนน ภ.2'!S13="","",'คะแนน ภ.2'!S13)</f>
        <v/>
      </c>
    </row>
    <row r="14" spans="1:17" ht="20.399999999999999" customHeight="1" x14ac:dyDescent="0.35">
      <c r="A14" s="58">
        <v>9</v>
      </c>
      <c r="B14" s="6" t="str">
        <f>IF('คะแนน ภ.2'!D14="","",'คะแนน ภ.2'!D14)</f>
        <v/>
      </c>
      <c r="C14" s="6" t="str">
        <f>IF('คะแนน ภ.2'!E14="","",'คะแนน ภ.2'!E14)</f>
        <v/>
      </c>
      <c r="D14" s="6" t="str">
        <f>IF('คะแนน ภ.2'!F14="","",'คะแนน ภ.2'!F14)</f>
        <v/>
      </c>
      <c r="E14" s="6" t="str">
        <f>IF('คะแนน ภ.2'!G14="","",'คะแนน ภ.2'!G14)</f>
        <v/>
      </c>
      <c r="F14" s="6" t="str">
        <f>IF('คะแนน ภ.2'!H14="","",'คะแนน ภ.2'!H14)</f>
        <v/>
      </c>
      <c r="G14" s="6" t="str">
        <f>IF('คะแนน ภ.2'!I14="","",'คะแนน ภ.2'!I14)</f>
        <v/>
      </c>
      <c r="H14" s="6" t="str">
        <f>IF('คะแนน ภ.2'!J14="","",'คะแนน ภ.2'!J14)</f>
        <v/>
      </c>
      <c r="I14" s="6" t="str">
        <f>IF('คะแนน ภ.2'!K14="","",'คะแนน ภ.2'!K14)</f>
        <v/>
      </c>
      <c r="J14" s="6" t="str">
        <f>IF('คะแนน ภ.2'!L14="","",'คะแนน ภ.2'!L14)</f>
        <v/>
      </c>
      <c r="K14" s="6" t="str">
        <f>IF('คะแนน ภ.2'!M14="","",'คะแนน ภ.2'!M14)</f>
        <v/>
      </c>
      <c r="L14" s="6" t="str">
        <f>IF('คะแนน ภ.2'!N14="","",'คะแนน ภ.2'!N14)</f>
        <v/>
      </c>
      <c r="M14" s="6" t="str">
        <f>IF('คะแนน ภ.2'!O14="","",'คะแนน ภ.2'!O14)</f>
        <v/>
      </c>
      <c r="N14" s="6" t="str">
        <f>IF('คะแนน ภ.2'!P14="","",'คะแนน ภ.2'!P14)</f>
        <v/>
      </c>
      <c r="O14" s="200" t="str">
        <f>IF('คะแนน ภ.2'!Q14="","",'คะแนน ภ.2'!Q14)</f>
        <v/>
      </c>
      <c r="P14" s="6" t="str">
        <f>IF('คะแนน ภ.2'!R14="","",'คะแนน ภ.2'!R14)</f>
        <v/>
      </c>
      <c r="Q14" s="6" t="str">
        <f>IF('คะแนน ภ.2'!S14="","",'คะแนน ภ.2'!S14)</f>
        <v/>
      </c>
    </row>
    <row r="15" spans="1:17" ht="20.399999999999999" customHeight="1" x14ac:dyDescent="0.35">
      <c r="A15" s="58">
        <v>10</v>
      </c>
      <c r="B15" s="6" t="str">
        <f>IF('คะแนน ภ.2'!D15="","",'คะแนน ภ.2'!D15)</f>
        <v/>
      </c>
      <c r="C15" s="6" t="str">
        <f>IF('คะแนน ภ.2'!E15="","",'คะแนน ภ.2'!E15)</f>
        <v/>
      </c>
      <c r="D15" s="6" t="str">
        <f>IF('คะแนน ภ.2'!F15="","",'คะแนน ภ.2'!F15)</f>
        <v/>
      </c>
      <c r="E15" s="6" t="str">
        <f>IF('คะแนน ภ.2'!G15="","",'คะแนน ภ.2'!G15)</f>
        <v/>
      </c>
      <c r="F15" s="6" t="str">
        <f>IF('คะแนน ภ.2'!H15="","",'คะแนน ภ.2'!H15)</f>
        <v/>
      </c>
      <c r="G15" s="6" t="str">
        <f>IF('คะแนน ภ.2'!I15="","",'คะแนน ภ.2'!I15)</f>
        <v/>
      </c>
      <c r="H15" s="6" t="str">
        <f>IF('คะแนน ภ.2'!J15="","",'คะแนน ภ.2'!J15)</f>
        <v/>
      </c>
      <c r="I15" s="6" t="str">
        <f>IF('คะแนน ภ.2'!K15="","",'คะแนน ภ.2'!K15)</f>
        <v/>
      </c>
      <c r="J15" s="6" t="str">
        <f>IF('คะแนน ภ.2'!L15="","",'คะแนน ภ.2'!L15)</f>
        <v/>
      </c>
      <c r="K15" s="6" t="str">
        <f>IF('คะแนน ภ.2'!M15="","",'คะแนน ภ.2'!M15)</f>
        <v/>
      </c>
      <c r="L15" s="6" t="str">
        <f>IF('คะแนน ภ.2'!N15="","",'คะแนน ภ.2'!N15)</f>
        <v/>
      </c>
      <c r="M15" s="6" t="str">
        <f>IF('คะแนน ภ.2'!O15="","",'คะแนน ภ.2'!O15)</f>
        <v/>
      </c>
      <c r="N15" s="6" t="str">
        <f>IF('คะแนน ภ.2'!P15="","",'คะแนน ภ.2'!P15)</f>
        <v/>
      </c>
      <c r="O15" s="200" t="str">
        <f>IF('คะแนน ภ.2'!Q15="","",'คะแนน ภ.2'!Q15)</f>
        <v/>
      </c>
      <c r="P15" s="6" t="str">
        <f>IF('คะแนน ภ.2'!R15="","",'คะแนน ภ.2'!R15)</f>
        <v/>
      </c>
      <c r="Q15" s="6" t="str">
        <f>IF('คะแนน ภ.2'!S15="","",'คะแนน ภ.2'!S15)</f>
        <v/>
      </c>
    </row>
    <row r="16" spans="1:17" ht="20.399999999999999" customHeight="1" x14ac:dyDescent="0.35">
      <c r="A16" s="58">
        <v>11</v>
      </c>
      <c r="B16" s="6" t="str">
        <f>IF('คะแนน ภ.2'!D16="","",'คะแนน ภ.2'!D16)</f>
        <v/>
      </c>
      <c r="C16" s="6" t="str">
        <f>IF('คะแนน ภ.2'!E16="","",'คะแนน ภ.2'!E16)</f>
        <v/>
      </c>
      <c r="D16" s="6" t="str">
        <f>IF('คะแนน ภ.2'!F16="","",'คะแนน ภ.2'!F16)</f>
        <v/>
      </c>
      <c r="E16" s="6" t="str">
        <f>IF('คะแนน ภ.2'!G16="","",'คะแนน ภ.2'!G16)</f>
        <v/>
      </c>
      <c r="F16" s="6" t="str">
        <f>IF('คะแนน ภ.2'!H16="","",'คะแนน ภ.2'!H16)</f>
        <v/>
      </c>
      <c r="G16" s="6" t="str">
        <f>IF('คะแนน ภ.2'!I16="","",'คะแนน ภ.2'!I16)</f>
        <v/>
      </c>
      <c r="H16" s="6" t="str">
        <f>IF('คะแนน ภ.2'!J16="","",'คะแนน ภ.2'!J16)</f>
        <v/>
      </c>
      <c r="I16" s="6" t="str">
        <f>IF('คะแนน ภ.2'!K16="","",'คะแนน ภ.2'!K16)</f>
        <v/>
      </c>
      <c r="J16" s="6" t="str">
        <f>IF('คะแนน ภ.2'!L16="","",'คะแนน ภ.2'!L16)</f>
        <v/>
      </c>
      <c r="K16" s="6" t="str">
        <f>IF('คะแนน ภ.2'!M16="","",'คะแนน ภ.2'!M16)</f>
        <v/>
      </c>
      <c r="L16" s="6" t="str">
        <f>IF('คะแนน ภ.2'!N16="","",'คะแนน ภ.2'!N16)</f>
        <v/>
      </c>
      <c r="M16" s="6" t="str">
        <f>IF('คะแนน ภ.2'!O16="","",'คะแนน ภ.2'!O16)</f>
        <v/>
      </c>
      <c r="N16" s="6" t="str">
        <f>IF('คะแนน ภ.2'!P16="","",'คะแนน ภ.2'!P16)</f>
        <v/>
      </c>
      <c r="O16" s="200" t="str">
        <f>IF('คะแนน ภ.2'!Q16="","",'คะแนน ภ.2'!Q16)</f>
        <v/>
      </c>
      <c r="P16" s="6" t="str">
        <f>IF('คะแนน ภ.2'!R16="","",'คะแนน ภ.2'!R16)</f>
        <v/>
      </c>
      <c r="Q16" s="6" t="str">
        <f>IF('คะแนน ภ.2'!S16="","",'คะแนน ภ.2'!S16)</f>
        <v/>
      </c>
    </row>
    <row r="17" spans="1:17" ht="20.399999999999999" customHeight="1" x14ac:dyDescent="0.35">
      <c r="A17" s="58">
        <v>12</v>
      </c>
      <c r="B17" s="6" t="str">
        <f>IF('คะแนน ภ.2'!D17="","",'คะแนน ภ.2'!D17)</f>
        <v/>
      </c>
      <c r="C17" s="6" t="str">
        <f>IF('คะแนน ภ.2'!E17="","",'คะแนน ภ.2'!E17)</f>
        <v/>
      </c>
      <c r="D17" s="6" t="str">
        <f>IF('คะแนน ภ.2'!F17="","",'คะแนน ภ.2'!F17)</f>
        <v/>
      </c>
      <c r="E17" s="6" t="str">
        <f>IF('คะแนน ภ.2'!G17="","",'คะแนน ภ.2'!G17)</f>
        <v/>
      </c>
      <c r="F17" s="6" t="str">
        <f>IF('คะแนน ภ.2'!H17="","",'คะแนน ภ.2'!H17)</f>
        <v/>
      </c>
      <c r="G17" s="6" t="str">
        <f>IF('คะแนน ภ.2'!I17="","",'คะแนน ภ.2'!I17)</f>
        <v/>
      </c>
      <c r="H17" s="6" t="str">
        <f>IF('คะแนน ภ.2'!J17="","",'คะแนน ภ.2'!J17)</f>
        <v/>
      </c>
      <c r="I17" s="6" t="str">
        <f>IF('คะแนน ภ.2'!K17="","",'คะแนน ภ.2'!K17)</f>
        <v/>
      </c>
      <c r="J17" s="6" t="str">
        <f>IF('คะแนน ภ.2'!L17="","",'คะแนน ภ.2'!L17)</f>
        <v/>
      </c>
      <c r="K17" s="6" t="str">
        <f>IF('คะแนน ภ.2'!M17="","",'คะแนน ภ.2'!M17)</f>
        <v/>
      </c>
      <c r="L17" s="6" t="str">
        <f>IF('คะแนน ภ.2'!N17="","",'คะแนน ภ.2'!N17)</f>
        <v/>
      </c>
      <c r="M17" s="6" t="str">
        <f>IF('คะแนน ภ.2'!O17="","",'คะแนน ภ.2'!O17)</f>
        <v/>
      </c>
      <c r="N17" s="6" t="str">
        <f>IF('คะแนน ภ.2'!P17="","",'คะแนน ภ.2'!P17)</f>
        <v/>
      </c>
      <c r="O17" s="200" t="str">
        <f>IF('คะแนน ภ.2'!Q17="","",'คะแนน ภ.2'!Q17)</f>
        <v/>
      </c>
      <c r="P17" s="6" t="str">
        <f>IF('คะแนน ภ.2'!R17="","",'คะแนน ภ.2'!R17)</f>
        <v/>
      </c>
      <c r="Q17" s="6" t="str">
        <f>IF('คะแนน ภ.2'!S17="","",'คะแนน ภ.2'!S17)</f>
        <v/>
      </c>
    </row>
    <row r="18" spans="1:17" ht="20.399999999999999" customHeight="1" x14ac:dyDescent="0.35">
      <c r="A18" s="58">
        <v>13</v>
      </c>
      <c r="B18" s="6" t="str">
        <f>IF('คะแนน ภ.2'!D18="","",'คะแนน ภ.2'!D18)</f>
        <v/>
      </c>
      <c r="C18" s="6" t="str">
        <f>IF('คะแนน ภ.2'!E18="","",'คะแนน ภ.2'!E18)</f>
        <v/>
      </c>
      <c r="D18" s="6" t="str">
        <f>IF('คะแนน ภ.2'!F18="","",'คะแนน ภ.2'!F18)</f>
        <v/>
      </c>
      <c r="E18" s="6" t="str">
        <f>IF('คะแนน ภ.2'!G18="","",'คะแนน ภ.2'!G18)</f>
        <v/>
      </c>
      <c r="F18" s="6" t="str">
        <f>IF('คะแนน ภ.2'!H18="","",'คะแนน ภ.2'!H18)</f>
        <v/>
      </c>
      <c r="G18" s="6" t="str">
        <f>IF('คะแนน ภ.2'!I18="","",'คะแนน ภ.2'!I18)</f>
        <v/>
      </c>
      <c r="H18" s="6" t="str">
        <f>IF('คะแนน ภ.2'!J18="","",'คะแนน ภ.2'!J18)</f>
        <v/>
      </c>
      <c r="I18" s="6" t="str">
        <f>IF('คะแนน ภ.2'!K18="","",'คะแนน ภ.2'!K18)</f>
        <v/>
      </c>
      <c r="J18" s="6" t="str">
        <f>IF('คะแนน ภ.2'!L18="","",'คะแนน ภ.2'!L18)</f>
        <v/>
      </c>
      <c r="K18" s="6" t="str">
        <f>IF('คะแนน ภ.2'!M18="","",'คะแนน ภ.2'!M18)</f>
        <v/>
      </c>
      <c r="L18" s="6" t="str">
        <f>IF('คะแนน ภ.2'!N18="","",'คะแนน ภ.2'!N18)</f>
        <v/>
      </c>
      <c r="M18" s="6" t="str">
        <f>IF('คะแนน ภ.2'!O18="","",'คะแนน ภ.2'!O18)</f>
        <v/>
      </c>
      <c r="N18" s="6" t="str">
        <f>IF('คะแนน ภ.2'!P18="","",'คะแนน ภ.2'!P18)</f>
        <v/>
      </c>
      <c r="O18" s="200" t="str">
        <f>IF('คะแนน ภ.2'!Q18="","",'คะแนน ภ.2'!Q18)</f>
        <v/>
      </c>
      <c r="P18" s="6" t="str">
        <f>IF('คะแนน ภ.2'!R18="","",'คะแนน ภ.2'!R18)</f>
        <v/>
      </c>
      <c r="Q18" s="6" t="str">
        <f>IF('คะแนน ภ.2'!S18="","",'คะแนน ภ.2'!S18)</f>
        <v/>
      </c>
    </row>
    <row r="19" spans="1:17" ht="20.399999999999999" customHeight="1" x14ac:dyDescent="0.35">
      <c r="A19" s="58">
        <v>14</v>
      </c>
      <c r="B19" s="6" t="str">
        <f>IF('คะแนน ภ.2'!D19="","",'คะแนน ภ.2'!D19)</f>
        <v/>
      </c>
      <c r="C19" s="6" t="str">
        <f>IF('คะแนน ภ.2'!E19="","",'คะแนน ภ.2'!E19)</f>
        <v/>
      </c>
      <c r="D19" s="6" t="str">
        <f>IF('คะแนน ภ.2'!F19="","",'คะแนน ภ.2'!F19)</f>
        <v/>
      </c>
      <c r="E19" s="6" t="str">
        <f>IF('คะแนน ภ.2'!G19="","",'คะแนน ภ.2'!G19)</f>
        <v/>
      </c>
      <c r="F19" s="6" t="str">
        <f>IF('คะแนน ภ.2'!H19="","",'คะแนน ภ.2'!H19)</f>
        <v/>
      </c>
      <c r="G19" s="6" t="str">
        <f>IF('คะแนน ภ.2'!I19="","",'คะแนน ภ.2'!I19)</f>
        <v/>
      </c>
      <c r="H19" s="6" t="str">
        <f>IF('คะแนน ภ.2'!J19="","",'คะแนน ภ.2'!J19)</f>
        <v/>
      </c>
      <c r="I19" s="6" t="str">
        <f>IF('คะแนน ภ.2'!K19="","",'คะแนน ภ.2'!K19)</f>
        <v/>
      </c>
      <c r="J19" s="6" t="str">
        <f>IF('คะแนน ภ.2'!L19="","",'คะแนน ภ.2'!L19)</f>
        <v/>
      </c>
      <c r="K19" s="6" t="str">
        <f>IF('คะแนน ภ.2'!M19="","",'คะแนน ภ.2'!M19)</f>
        <v/>
      </c>
      <c r="L19" s="6" t="str">
        <f>IF('คะแนน ภ.2'!N19="","",'คะแนน ภ.2'!N19)</f>
        <v/>
      </c>
      <c r="M19" s="6" t="str">
        <f>IF('คะแนน ภ.2'!O19="","",'คะแนน ภ.2'!O19)</f>
        <v/>
      </c>
      <c r="N19" s="6" t="str">
        <f>IF('คะแนน ภ.2'!P19="","",'คะแนน ภ.2'!P19)</f>
        <v/>
      </c>
      <c r="O19" s="200" t="str">
        <f>IF('คะแนน ภ.2'!Q19="","",'คะแนน ภ.2'!Q19)</f>
        <v/>
      </c>
      <c r="P19" s="6" t="str">
        <f>IF('คะแนน ภ.2'!R19="","",'คะแนน ภ.2'!R19)</f>
        <v/>
      </c>
      <c r="Q19" s="6" t="str">
        <f>IF('คะแนน ภ.2'!S19="","",'คะแนน ภ.2'!S19)</f>
        <v/>
      </c>
    </row>
    <row r="20" spans="1:17" ht="20.399999999999999" customHeight="1" x14ac:dyDescent="0.35">
      <c r="A20" s="58">
        <v>15</v>
      </c>
      <c r="B20" s="6" t="str">
        <f>IF('คะแนน ภ.2'!D20="","",'คะแนน ภ.2'!D20)</f>
        <v/>
      </c>
      <c r="C20" s="6" t="str">
        <f>IF('คะแนน ภ.2'!E20="","",'คะแนน ภ.2'!E20)</f>
        <v/>
      </c>
      <c r="D20" s="6" t="str">
        <f>IF('คะแนน ภ.2'!F20="","",'คะแนน ภ.2'!F20)</f>
        <v/>
      </c>
      <c r="E20" s="6" t="str">
        <f>IF('คะแนน ภ.2'!G20="","",'คะแนน ภ.2'!G20)</f>
        <v/>
      </c>
      <c r="F20" s="6" t="str">
        <f>IF('คะแนน ภ.2'!H20="","",'คะแนน ภ.2'!H20)</f>
        <v/>
      </c>
      <c r="G20" s="6" t="str">
        <f>IF('คะแนน ภ.2'!I20="","",'คะแนน ภ.2'!I20)</f>
        <v/>
      </c>
      <c r="H20" s="6" t="str">
        <f>IF('คะแนน ภ.2'!J20="","",'คะแนน ภ.2'!J20)</f>
        <v/>
      </c>
      <c r="I20" s="6" t="str">
        <f>IF('คะแนน ภ.2'!K20="","",'คะแนน ภ.2'!K20)</f>
        <v/>
      </c>
      <c r="J20" s="6" t="str">
        <f>IF('คะแนน ภ.2'!L20="","",'คะแนน ภ.2'!L20)</f>
        <v/>
      </c>
      <c r="K20" s="6" t="str">
        <f>IF('คะแนน ภ.2'!M20="","",'คะแนน ภ.2'!M20)</f>
        <v/>
      </c>
      <c r="L20" s="6" t="str">
        <f>IF('คะแนน ภ.2'!N20="","",'คะแนน ภ.2'!N20)</f>
        <v/>
      </c>
      <c r="M20" s="6" t="str">
        <f>IF('คะแนน ภ.2'!O20="","",'คะแนน ภ.2'!O20)</f>
        <v/>
      </c>
      <c r="N20" s="6" t="str">
        <f>IF('คะแนน ภ.2'!P20="","",'คะแนน ภ.2'!P20)</f>
        <v/>
      </c>
      <c r="O20" s="200" t="str">
        <f>IF('คะแนน ภ.2'!Q20="","",'คะแนน ภ.2'!Q20)</f>
        <v/>
      </c>
      <c r="P20" s="6" t="str">
        <f>IF('คะแนน ภ.2'!R20="","",'คะแนน ภ.2'!R20)</f>
        <v/>
      </c>
      <c r="Q20" s="6" t="str">
        <f>IF('คะแนน ภ.2'!S20="","",'คะแนน ภ.2'!S20)</f>
        <v/>
      </c>
    </row>
    <row r="21" spans="1:17" ht="20.399999999999999" customHeight="1" x14ac:dyDescent="0.35">
      <c r="A21" s="58">
        <v>16</v>
      </c>
      <c r="B21" s="6" t="str">
        <f>IF('คะแนน ภ.2'!D21="","",'คะแนน ภ.2'!D21)</f>
        <v/>
      </c>
      <c r="C21" s="6" t="str">
        <f>IF('คะแนน ภ.2'!E21="","",'คะแนน ภ.2'!E21)</f>
        <v/>
      </c>
      <c r="D21" s="6" t="str">
        <f>IF('คะแนน ภ.2'!F21="","",'คะแนน ภ.2'!F21)</f>
        <v/>
      </c>
      <c r="E21" s="6" t="str">
        <f>IF('คะแนน ภ.2'!G21="","",'คะแนน ภ.2'!G21)</f>
        <v/>
      </c>
      <c r="F21" s="6" t="str">
        <f>IF('คะแนน ภ.2'!H21="","",'คะแนน ภ.2'!H21)</f>
        <v/>
      </c>
      <c r="G21" s="6" t="str">
        <f>IF('คะแนน ภ.2'!I21="","",'คะแนน ภ.2'!I21)</f>
        <v/>
      </c>
      <c r="H21" s="6" t="str">
        <f>IF('คะแนน ภ.2'!J21="","",'คะแนน ภ.2'!J21)</f>
        <v/>
      </c>
      <c r="I21" s="6" t="str">
        <f>IF('คะแนน ภ.2'!K21="","",'คะแนน ภ.2'!K21)</f>
        <v/>
      </c>
      <c r="J21" s="6" t="str">
        <f>IF('คะแนน ภ.2'!L21="","",'คะแนน ภ.2'!L21)</f>
        <v/>
      </c>
      <c r="K21" s="6" t="str">
        <f>IF('คะแนน ภ.2'!M21="","",'คะแนน ภ.2'!M21)</f>
        <v/>
      </c>
      <c r="L21" s="6" t="str">
        <f>IF('คะแนน ภ.2'!N21="","",'คะแนน ภ.2'!N21)</f>
        <v/>
      </c>
      <c r="M21" s="6" t="str">
        <f>IF('คะแนน ภ.2'!O21="","",'คะแนน ภ.2'!O21)</f>
        <v/>
      </c>
      <c r="N21" s="6" t="str">
        <f>IF('คะแนน ภ.2'!P21="","",'คะแนน ภ.2'!P21)</f>
        <v/>
      </c>
      <c r="O21" s="200" t="str">
        <f>IF('คะแนน ภ.2'!Q21="","",'คะแนน ภ.2'!Q21)</f>
        <v/>
      </c>
      <c r="P21" s="6" t="str">
        <f>IF('คะแนน ภ.2'!R21="","",'คะแนน ภ.2'!R21)</f>
        <v/>
      </c>
      <c r="Q21" s="6" t="str">
        <f>IF('คะแนน ภ.2'!S21="","",'คะแนน ภ.2'!S21)</f>
        <v/>
      </c>
    </row>
    <row r="22" spans="1:17" ht="20.399999999999999" customHeight="1" x14ac:dyDescent="0.35">
      <c r="A22" s="58">
        <v>17</v>
      </c>
      <c r="B22" s="6" t="str">
        <f>IF('คะแนน ภ.2'!D22="","",'คะแนน ภ.2'!D22)</f>
        <v/>
      </c>
      <c r="C22" s="6" t="str">
        <f>IF('คะแนน ภ.2'!E22="","",'คะแนน ภ.2'!E22)</f>
        <v/>
      </c>
      <c r="D22" s="6" t="str">
        <f>IF('คะแนน ภ.2'!F22="","",'คะแนน ภ.2'!F22)</f>
        <v/>
      </c>
      <c r="E22" s="6" t="str">
        <f>IF('คะแนน ภ.2'!G22="","",'คะแนน ภ.2'!G22)</f>
        <v/>
      </c>
      <c r="F22" s="6" t="str">
        <f>IF('คะแนน ภ.2'!H22="","",'คะแนน ภ.2'!H22)</f>
        <v/>
      </c>
      <c r="G22" s="6" t="str">
        <f>IF('คะแนน ภ.2'!I22="","",'คะแนน ภ.2'!I22)</f>
        <v/>
      </c>
      <c r="H22" s="6" t="str">
        <f>IF('คะแนน ภ.2'!J22="","",'คะแนน ภ.2'!J22)</f>
        <v/>
      </c>
      <c r="I22" s="6" t="str">
        <f>IF('คะแนน ภ.2'!K22="","",'คะแนน ภ.2'!K22)</f>
        <v/>
      </c>
      <c r="J22" s="6" t="str">
        <f>IF('คะแนน ภ.2'!L22="","",'คะแนน ภ.2'!L22)</f>
        <v/>
      </c>
      <c r="K22" s="6" t="str">
        <f>IF('คะแนน ภ.2'!M22="","",'คะแนน ภ.2'!M22)</f>
        <v/>
      </c>
      <c r="L22" s="6" t="str">
        <f>IF('คะแนน ภ.2'!N22="","",'คะแนน ภ.2'!N22)</f>
        <v/>
      </c>
      <c r="M22" s="6" t="str">
        <f>IF('คะแนน ภ.2'!O22="","",'คะแนน ภ.2'!O22)</f>
        <v/>
      </c>
      <c r="N22" s="6" t="str">
        <f>IF('คะแนน ภ.2'!P22="","",'คะแนน ภ.2'!P22)</f>
        <v/>
      </c>
      <c r="O22" s="200" t="str">
        <f>IF('คะแนน ภ.2'!Q22="","",'คะแนน ภ.2'!Q22)</f>
        <v/>
      </c>
      <c r="P22" s="6" t="str">
        <f>IF('คะแนน ภ.2'!R22="","",'คะแนน ภ.2'!R22)</f>
        <v/>
      </c>
      <c r="Q22" s="6" t="str">
        <f>IF('คะแนน ภ.2'!S22="","",'คะแนน ภ.2'!S22)</f>
        <v/>
      </c>
    </row>
    <row r="23" spans="1:17" ht="20.399999999999999" customHeight="1" x14ac:dyDescent="0.35">
      <c r="A23" s="58">
        <v>18</v>
      </c>
      <c r="B23" s="6" t="str">
        <f>IF('คะแนน ภ.2'!D23="","",'คะแนน ภ.2'!D23)</f>
        <v/>
      </c>
      <c r="C23" s="6" t="str">
        <f>IF('คะแนน ภ.2'!E23="","",'คะแนน ภ.2'!E23)</f>
        <v/>
      </c>
      <c r="D23" s="6" t="str">
        <f>IF('คะแนน ภ.2'!F23="","",'คะแนน ภ.2'!F23)</f>
        <v/>
      </c>
      <c r="E23" s="6" t="str">
        <f>IF('คะแนน ภ.2'!G23="","",'คะแนน ภ.2'!G23)</f>
        <v/>
      </c>
      <c r="F23" s="6" t="str">
        <f>IF('คะแนน ภ.2'!H23="","",'คะแนน ภ.2'!H23)</f>
        <v/>
      </c>
      <c r="G23" s="6" t="str">
        <f>IF('คะแนน ภ.2'!I23="","",'คะแนน ภ.2'!I23)</f>
        <v/>
      </c>
      <c r="H23" s="6" t="str">
        <f>IF('คะแนน ภ.2'!J23="","",'คะแนน ภ.2'!J23)</f>
        <v/>
      </c>
      <c r="I23" s="6" t="str">
        <f>IF('คะแนน ภ.2'!K23="","",'คะแนน ภ.2'!K23)</f>
        <v/>
      </c>
      <c r="J23" s="6" t="str">
        <f>IF('คะแนน ภ.2'!L23="","",'คะแนน ภ.2'!L23)</f>
        <v/>
      </c>
      <c r="K23" s="6" t="str">
        <f>IF('คะแนน ภ.2'!M23="","",'คะแนน ภ.2'!M23)</f>
        <v/>
      </c>
      <c r="L23" s="6" t="str">
        <f>IF('คะแนน ภ.2'!N23="","",'คะแนน ภ.2'!N23)</f>
        <v/>
      </c>
      <c r="M23" s="6" t="str">
        <f>IF('คะแนน ภ.2'!O23="","",'คะแนน ภ.2'!O23)</f>
        <v/>
      </c>
      <c r="N23" s="6" t="str">
        <f>IF('คะแนน ภ.2'!P23="","",'คะแนน ภ.2'!P23)</f>
        <v/>
      </c>
      <c r="O23" s="200" t="str">
        <f>IF('คะแนน ภ.2'!Q23="","",'คะแนน ภ.2'!Q23)</f>
        <v/>
      </c>
      <c r="P23" s="6" t="str">
        <f>IF('คะแนน ภ.2'!R23="","",'คะแนน ภ.2'!R23)</f>
        <v/>
      </c>
      <c r="Q23" s="6" t="str">
        <f>IF('คะแนน ภ.2'!S23="","",'คะแนน ภ.2'!S23)</f>
        <v/>
      </c>
    </row>
    <row r="24" spans="1:17" ht="20.399999999999999" customHeight="1" x14ac:dyDescent="0.35">
      <c r="A24" s="58">
        <v>19</v>
      </c>
      <c r="B24" s="6" t="str">
        <f>IF('คะแนน ภ.2'!D24="","",'คะแนน ภ.2'!D24)</f>
        <v/>
      </c>
      <c r="C24" s="6" t="str">
        <f>IF('คะแนน ภ.2'!E24="","",'คะแนน ภ.2'!E24)</f>
        <v/>
      </c>
      <c r="D24" s="6" t="str">
        <f>IF('คะแนน ภ.2'!F24="","",'คะแนน ภ.2'!F24)</f>
        <v/>
      </c>
      <c r="E24" s="6" t="str">
        <f>IF('คะแนน ภ.2'!G24="","",'คะแนน ภ.2'!G24)</f>
        <v/>
      </c>
      <c r="F24" s="6" t="str">
        <f>IF('คะแนน ภ.2'!H24="","",'คะแนน ภ.2'!H24)</f>
        <v/>
      </c>
      <c r="G24" s="6" t="str">
        <f>IF('คะแนน ภ.2'!I24="","",'คะแนน ภ.2'!I24)</f>
        <v/>
      </c>
      <c r="H24" s="6" t="str">
        <f>IF('คะแนน ภ.2'!J24="","",'คะแนน ภ.2'!J24)</f>
        <v/>
      </c>
      <c r="I24" s="6" t="str">
        <f>IF('คะแนน ภ.2'!K24="","",'คะแนน ภ.2'!K24)</f>
        <v/>
      </c>
      <c r="J24" s="6" t="str">
        <f>IF('คะแนน ภ.2'!L24="","",'คะแนน ภ.2'!L24)</f>
        <v/>
      </c>
      <c r="K24" s="6" t="str">
        <f>IF('คะแนน ภ.2'!M24="","",'คะแนน ภ.2'!M24)</f>
        <v/>
      </c>
      <c r="L24" s="6" t="str">
        <f>IF('คะแนน ภ.2'!N24="","",'คะแนน ภ.2'!N24)</f>
        <v/>
      </c>
      <c r="M24" s="6" t="str">
        <f>IF('คะแนน ภ.2'!O24="","",'คะแนน ภ.2'!O24)</f>
        <v/>
      </c>
      <c r="N24" s="6" t="str">
        <f>IF('คะแนน ภ.2'!P24="","",'คะแนน ภ.2'!P24)</f>
        <v/>
      </c>
      <c r="O24" s="200" t="str">
        <f>IF('คะแนน ภ.2'!Q24="","",'คะแนน ภ.2'!Q24)</f>
        <v/>
      </c>
      <c r="P24" s="6" t="str">
        <f>IF('คะแนน ภ.2'!R24="","",'คะแนน ภ.2'!R24)</f>
        <v/>
      </c>
      <c r="Q24" s="6" t="str">
        <f>IF('คะแนน ภ.2'!S24="","",'คะแนน ภ.2'!S24)</f>
        <v/>
      </c>
    </row>
    <row r="25" spans="1:17" ht="20.399999999999999" customHeight="1" x14ac:dyDescent="0.35">
      <c r="A25" s="58">
        <v>20</v>
      </c>
      <c r="B25" s="6" t="str">
        <f>IF('คะแนน ภ.2'!D25="","",'คะแนน ภ.2'!D25)</f>
        <v/>
      </c>
      <c r="C25" s="6" t="str">
        <f>IF('คะแนน ภ.2'!E25="","",'คะแนน ภ.2'!E25)</f>
        <v/>
      </c>
      <c r="D25" s="6" t="str">
        <f>IF('คะแนน ภ.2'!F25="","",'คะแนน ภ.2'!F25)</f>
        <v/>
      </c>
      <c r="E25" s="6" t="str">
        <f>IF('คะแนน ภ.2'!G25="","",'คะแนน ภ.2'!G25)</f>
        <v/>
      </c>
      <c r="F25" s="6" t="str">
        <f>IF('คะแนน ภ.2'!H25="","",'คะแนน ภ.2'!H25)</f>
        <v/>
      </c>
      <c r="G25" s="6" t="str">
        <f>IF('คะแนน ภ.2'!I25="","",'คะแนน ภ.2'!I25)</f>
        <v/>
      </c>
      <c r="H25" s="6" t="str">
        <f>IF('คะแนน ภ.2'!J25="","",'คะแนน ภ.2'!J25)</f>
        <v/>
      </c>
      <c r="I25" s="6" t="str">
        <f>IF('คะแนน ภ.2'!K25="","",'คะแนน ภ.2'!K25)</f>
        <v/>
      </c>
      <c r="J25" s="6" t="str">
        <f>IF('คะแนน ภ.2'!L25="","",'คะแนน ภ.2'!L25)</f>
        <v/>
      </c>
      <c r="K25" s="6" t="str">
        <f>IF('คะแนน ภ.2'!M25="","",'คะแนน ภ.2'!M25)</f>
        <v/>
      </c>
      <c r="L25" s="6" t="str">
        <f>IF('คะแนน ภ.2'!N25="","",'คะแนน ภ.2'!N25)</f>
        <v/>
      </c>
      <c r="M25" s="6" t="str">
        <f>IF('คะแนน ภ.2'!O25="","",'คะแนน ภ.2'!O25)</f>
        <v/>
      </c>
      <c r="N25" s="6" t="str">
        <f>IF('คะแนน ภ.2'!P25="","",'คะแนน ภ.2'!P25)</f>
        <v/>
      </c>
      <c r="O25" s="200" t="str">
        <f>IF('คะแนน ภ.2'!Q25="","",'คะแนน ภ.2'!Q25)</f>
        <v/>
      </c>
      <c r="P25" s="6" t="str">
        <f>IF('คะแนน ภ.2'!R25="","",'คะแนน ภ.2'!R25)</f>
        <v/>
      </c>
      <c r="Q25" s="6" t="str">
        <f>IF('คะแนน ภ.2'!S25="","",'คะแนน ภ.2'!S25)</f>
        <v/>
      </c>
    </row>
    <row r="26" spans="1:17" ht="20.399999999999999" customHeight="1" x14ac:dyDescent="0.35">
      <c r="A26" s="58">
        <v>21</v>
      </c>
      <c r="B26" s="6" t="str">
        <f>IF('คะแนน ภ.2'!D26="","",'คะแนน ภ.2'!D26)</f>
        <v/>
      </c>
      <c r="C26" s="6" t="str">
        <f>IF('คะแนน ภ.2'!E26="","",'คะแนน ภ.2'!E26)</f>
        <v/>
      </c>
      <c r="D26" s="6" t="str">
        <f>IF('คะแนน ภ.2'!F26="","",'คะแนน ภ.2'!F26)</f>
        <v/>
      </c>
      <c r="E26" s="6" t="str">
        <f>IF('คะแนน ภ.2'!G26="","",'คะแนน ภ.2'!G26)</f>
        <v/>
      </c>
      <c r="F26" s="6" t="str">
        <f>IF('คะแนน ภ.2'!H26="","",'คะแนน ภ.2'!H26)</f>
        <v/>
      </c>
      <c r="G26" s="6" t="str">
        <f>IF('คะแนน ภ.2'!I26="","",'คะแนน ภ.2'!I26)</f>
        <v/>
      </c>
      <c r="H26" s="6" t="str">
        <f>IF('คะแนน ภ.2'!J26="","",'คะแนน ภ.2'!J26)</f>
        <v/>
      </c>
      <c r="I26" s="6" t="str">
        <f>IF('คะแนน ภ.2'!K26="","",'คะแนน ภ.2'!K26)</f>
        <v/>
      </c>
      <c r="J26" s="6" t="str">
        <f>IF('คะแนน ภ.2'!L26="","",'คะแนน ภ.2'!L26)</f>
        <v/>
      </c>
      <c r="K26" s="6" t="str">
        <f>IF('คะแนน ภ.2'!M26="","",'คะแนน ภ.2'!M26)</f>
        <v/>
      </c>
      <c r="L26" s="6" t="str">
        <f>IF('คะแนน ภ.2'!N26="","",'คะแนน ภ.2'!N26)</f>
        <v/>
      </c>
      <c r="M26" s="6" t="str">
        <f>IF('คะแนน ภ.2'!O26="","",'คะแนน ภ.2'!O26)</f>
        <v/>
      </c>
      <c r="N26" s="6" t="str">
        <f>IF('คะแนน ภ.2'!P26="","",'คะแนน ภ.2'!P26)</f>
        <v/>
      </c>
      <c r="O26" s="200" t="str">
        <f>IF('คะแนน ภ.2'!Q26="","",'คะแนน ภ.2'!Q26)</f>
        <v/>
      </c>
      <c r="P26" s="6" t="str">
        <f>IF('คะแนน ภ.2'!R26="","",'คะแนน ภ.2'!R26)</f>
        <v/>
      </c>
      <c r="Q26" s="6" t="str">
        <f>IF('คะแนน ภ.2'!S26="","",'คะแนน ภ.2'!S26)</f>
        <v/>
      </c>
    </row>
    <row r="27" spans="1:17" ht="20.399999999999999" customHeight="1" x14ac:dyDescent="0.35">
      <c r="A27" s="58">
        <v>22</v>
      </c>
      <c r="B27" s="6" t="str">
        <f>IF('คะแนน ภ.2'!D27="","",'คะแนน ภ.2'!D27)</f>
        <v/>
      </c>
      <c r="C27" s="6" t="str">
        <f>IF('คะแนน ภ.2'!E27="","",'คะแนน ภ.2'!E27)</f>
        <v/>
      </c>
      <c r="D27" s="6" t="str">
        <f>IF('คะแนน ภ.2'!F27="","",'คะแนน ภ.2'!F27)</f>
        <v/>
      </c>
      <c r="E27" s="6" t="str">
        <f>IF('คะแนน ภ.2'!G27="","",'คะแนน ภ.2'!G27)</f>
        <v/>
      </c>
      <c r="F27" s="6" t="str">
        <f>IF('คะแนน ภ.2'!H27="","",'คะแนน ภ.2'!H27)</f>
        <v/>
      </c>
      <c r="G27" s="6" t="str">
        <f>IF('คะแนน ภ.2'!I27="","",'คะแนน ภ.2'!I27)</f>
        <v/>
      </c>
      <c r="H27" s="6" t="str">
        <f>IF('คะแนน ภ.2'!J27="","",'คะแนน ภ.2'!J27)</f>
        <v/>
      </c>
      <c r="I27" s="6" t="str">
        <f>IF('คะแนน ภ.2'!K27="","",'คะแนน ภ.2'!K27)</f>
        <v/>
      </c>
      <c r="J27" s="6" t="str">
        <f>IF('คะแนน ภ.2'!L27="","",'คะแนน ภ.2'!L27)</f>
        <v/>
      </c>
      <c r="K27" s="6" t="str">
        <f>IF('คะแนน ภ.2'!M27="","",'คะแนน ภ.2'!M27)</f>
        <v/>
      </c>
      <c r="L27" s="6" t="str">
        <f>IF('คะแนน ภ.2'!N27="","",'คะแนน ภ.2'!N27)</f>
        <v/>
      </c>
      <c r="M27" s="6" t="str">
        <f>IF('คะแนน ภ.2'!O27="","",'คะแนน ภ.2'!O27)</f>
        <v/>
      </c>
      <c r="N27" s="6" t="str">
        <f>IF('คะแนน ภ.2'!P27="","",'คะแนน ภ.2'!P27)</f>
        <v/>
      </c>
      <c r="O27" s="200" t="str">
        <f>IF('คะแนน ภ.2'!Q27="","",'คะแนน ภ.2'!Q27)</f>
        <v/>
      </c>
      <c r="P27" s="6" t="str">
        <f>IF('คะแนน ภ.2'!R27="","",'คะแนน ภ.2'!R27)</f>
        <v/>
      </c>
      <c r="Q27" s="6" t="str">
        <f>IF('คะแนน ภ.2'!S27="","",'คะแนน ภ.2'!S27)</f>
        <v/>
      </c>
    </row>
    <row r="28" spans="1:17" ht="20.399999999999999" customHeight="1" x14ac:dyDescent="0.35">
      <c r="A28" s="58">
        <v>23</v>
      </c>
      <c r="B28" s="6" t="str">
        <f>IF('คะแนน ภ.2'!D28="","",'คะแนน ภ.2'!D28)</f>
        <v/>
      </c>
      <c r="C28" s="6" t="str">
        <f>IF('คะแนน ภ.2'!E28="","",'คะแนน ภ.2'!E28)</f>
        <v/>
      </c>
      <c r="D28" s="6" t="str">
        <f>IF('คะแนน ภ.2'!F28="","",'คะแนน ภ.2'!F28)</f>
        <v/>
      </c>
      <c r="E28" s="6" t="str">
        <f>IF('คะแนน ภ.2'!G28="","",'คะแนน ภ.2'!G28)</f>
        <v/>
      </c>
      <c r="F28" s="6" t="str">
        <f>IF('คะแนน ภ.2'!H28="","",'คะแนน ภ.2'!H28)</f>
        <v/>
      </c>
      <c r="G28" s="6" t="str">
        <f>IF('คะแนน ภ.2'!I28="","",'คะแนน ภ.2'!I28)</f>
        <v/>
      </c>
      <c r="H28" s="6" t="str">
        <f>IF('คะแนน ภ.2'!J28="","",'คะแนน ภ.2'!J28)</f>
        <v/>
      </c>
      <c r="I28" s="6" t="str">
        <f>IF('คะแนน ภ.2'!K28="","",'คะแนน ภ.2'!K28)</f>
        <v/>
      </c>
      <c r="J28" s="6" t="str">
        <f>IF('คะแนน ภ.2'!L28="","",'คะแนน ภ.2'!L28)</f>
        <v/>
      </c>
      <c r="K28" s="6" t="str">
        <f>IF('คะแนน ภ.2'!M28="","",'คะแนน ภ.2'!M28)</f>
        <v/>
      </c>
      <c r="L28" s="6" t="str">
        <f>IF('คะแนน ภ.2'!N28="","",'คะแนน ภ.2'!N28)</f>
        <v/>
      </c>
      <c r="M28" s="6" t="str">
        <f>IF('คะแนน ภ.2'!O28="","",'คะแนน ภ.2'!O28)</f>
        <v/>
      </c>
      <c r="N28" s="6" t="str">
        <f>IF('คะแนน ภ.2'!P28="","",'คะแนน ภ.2'!P28)</f>
        <v/>
      </c>
      <c r="O28" s="200" t="str">
        <f>IF('คะแนน ภ.2'!Q28="","",'คะแนน ภ.2'!Q28)</f>
        <v/>
      </c>
      <c r="P28" s="6" t="str">
        <f>IF('คะแนน ภ.2'!R28="","",'คะแนน ภ.2'!R28)</f>
        <v/>
      </c>
      <c r="Q28" s="6" t="str">
        <f>IF('คะแนน ภ.2'!S28="","",'คะแนน ภ.2'!S28)</f>
        <v/>
      </c>
    </row>
    <row r="29" spans="1:17" ht="20.399999999999999" customHeight="1" x14ac:dyDescent="0.35">
      <c r="A29" s="58">
        <v>24</v>
      </c>
      <c r="B29" s="6" t="str">
        <f>IF('คะแนน ภ.2'!D29="","",'คะแนน ภ.2'!D29)</f>
        <v/>
      </c>
      <c r="C29" s="6" t="str">
        <f>IF('คะแนน ภ.2'!E29="","",'คะแนน ภ.2'!E29)</f>
        <v/>
      </c>
      <c r="D29" s="6" t="str">
        <f>IF('คะแนน ภ.2'!F29="","",'คะแนน ภ.2'!F29)</f>
        <v/>
      </c>
      <c r="E29" s="6" t="str">
        <f>IF('คะแนน ภ.2'!G29="","",'คะแนน ภ.2'!G29)</f>
        <v/>
      </c>
      <c r="F29" s="6" t="str">
        <f>IF('คะแนน ภ.2'!H29="","",'คะแนน ภ.2'!H29)</f>
        <v/>
      </c>
      <c r="G29" s="6" t="str">
        <f>IF('คะแนน ภ.2'!I29="","",'คะแนน ภ.2'!I29)</f>
        <v/>
      </c>
      <c r="H29" s="6" t="str">
        <f>IF('คะแนน ภ.2'!J29="","",'คะแนน ภ.2'!J29)</f>
        <v/>
      </c>
      <c r="I29" s="6" t="str">
        <f>IF('คะแนน ภ.2'!K29="","",'คะแนน ภ.2'!K29)</f>
        <v/>
      </c>
      <c r="J29" s="6" t="str">
        <f>IF('คะแนน ภ.2'!L29="","",'คะแนน ภ.2'!L29)</f>
        <v/>
      </c>
      <c r="K29" s="6" t="str">
        <f>IF('คะแนน ภ.2'!M29="","",'คะแนน ภ.2'!M29)</f>
        <v/>
      </c>
      <c r="L29" s="6" t="str">
        <f>IF('คะแนน ภ.2'!N29="","",'คะแนน ภ.2'!N29)</f>
        <v/>
      </c>
      <c r="M29" s="6" t="str">
        <f>IF('คะแนน ภ.2'!O29="","",'คะแนน ภ.2'!O29)</f>
        <v/>
      </c>
      <c r="N29" s="6" t="str">
        <f>IF('คะแนน ภ.2'!P29="","",'คะแนน ภ.2'!P29)</f>
        <v/>
      </c>
      <c r="O29" s="200" t="str">
        <f>IF('คะแนน ภ.2'!Q29="","",'คะแนน ภ.2'!Q29)</f>
        <v/>
      </c>
      <c r="P29" s="6" t="str">
        <f>IF('คะแนน ภ.2'!R29="","",'คะแนน ภ.2'!R29)</f>
        <v/>
      </c>
      <c r="Q29" s="6" t="str">
        <f>IF('คะแนน ภ.2'!S29="","",'คะแนน ภ.2'!S29)</f>
        <v/>
      </c>
    </row>
    <row r="30" spans="1:17" ht="20.399999999999999" customHeight="1" x14ac:dyDescent="0.35">
      <c r="A30" s="58">
        <v>25</v>
      </c>
      <c r="B30" s="6" t="str">
        <f>IF('คะแนน ภ.2'!D30="","",'คะแนน ภ.2'!D30)</f>
        <v/>
      </c>
      <c r="C30" s="6" t="str">
        <f>IF('คะแนน ภ.2'!E30="","",'คะแนน ภ.2'!E30)</f>
        <v/>
      </c>
      <c r="D30" s="6" t="str">
        <f>IF('คะแนน ภ.2'!F30="","",'คะแนน ภ.2'!F30)</f>
        <v/>
      </c>
      <c r="E30" s="6" t="str">
        <f>IF('คะแนน ภ.2'!G30="","",'คะแนน ภ.2'!G30)</f>
        <v/>
      </c>
      <c r="F30" s="6" t="str">
        <f>IF('คะแนน ภ.2'!H30="","",'คะแนน ภ.2'!H30)</f>
        <v/>
      </c>
      <c r="G30" s="6" t="str">
        <f>IF('คะแนน ภ.2'!I30="","",'คะแนน ภ.2'!I30)</f>
        <v/>
      </c>
      <c r="H30" s="6" t="str">
        <f>IF('คะแนน ภ.2'!J30="","",'คะแนน ภ.2'!J30)</f>
        <v/>
      </c>
      <c r="I30" s="6" t="str">
        <f>IF('คะแนน ภ.2'!K30="","",'คะแนน ภ.2'!K30)</f>
        <v/>
      </c>
      <c r="J30" s="6" t="str">
        <f>IF('คะแนน ภ.2'!L30="","",'คะแนน ภ.2'!L30)</f>
        <v/>
      </c>
      <c r="K30" s="6" t="str">
        <f>IF('คะแนน ภ.2'!M30="","",'คะแนน ภ.2'!M30)</f>
        <v/>
      </c>
      <c r="L30" s="6" t="str">
        <f>IF('คะแนน ภ.2'!N30="","",'คะแนน ภ.2'!N30)</f>
        <v/>
      </c>
      <c r="M30" s="6" t="str">
        <f>IF('คะแนน ภ.2'!O30="","",'คะแนน ภ.2'!O30)</f>
        <v/>
      </c>
      <c r="N30" s="6" t="str">
        <f>IF('คะแนน ภ.2'!P30="","",'คะแนน ภ.2'!P30)</f>
        <v/>
      </c>
      <c r="O30" s="200" t="str">
        <f>IF('คะแนน ภ.2'!Q30="","",'คะแนน ภ.2'!Q30)</f>
        <v/>
      </c>
      <c r="P30" s="6" t="str">
        <f>IF('คะแนน ภ.2'!R30="","",'คะแนน ภ.2'!R30)</f>
        <v/>
      </c>
      <c r="Q30" s="6" t="str">
        <f>IF('คะแนน ภ.2'!S30="","",'คะแนน ภ.2'!S30)</f>
        <v/>
      </c>
    </row>
    <row r="31" spans="1:17" ht="20.399999999999999" customHeight="1" x14ac:dyDescent="0.35">
      <c r="A31" s="58">
        <v>26</v>
      </c>
      <c r="B31" s="6" t="str">
        <f>IF('คะแนน ภ.2'!D31="","",'คะแนน ภ.2'!D31)</f>
        <v/>
      </c>
      <c r="C31" s="6" t="str">
        <f>IF('คะแนน ภ.2'!E31="","",'คะแนน ภ.2'!E31)</f>
        <v/>
      </c>
      <c r="D31" s="6" t="str">
        <f>IF('คะแนน ภ.2'!F31="","",'คะแนน ภ.2'!F31)</f>
        <v/>
      </c>
      <c r="E31" s="6" t="str">
        <f>IF('คะแนน ภ.2'!G31="","",'คะแนน ภ.2'!G31)</f>
        <v/>
      </c>
      <c r="F31" s="6" t="str">
        <f>IF('คะแนน ภ.2'!H31="","",'คะแนน ภ.2'!H31)</f>
        <v/>
      </c>
      <c r="G31" s="6" t="str">
        <f>IF('คะแนน ภ.2'!I31="","",'คะแนน ภ.2'!I31)</f>
        <v/>
      </c>
      <c r="H31" s="6" t="str">
        <f>IF('คะแนน ภ.2'!J31="","",'คะแนน ภ.2'!J31)</f>
        <v/>
      </c>
      <c r="I31" s="6" t="str">
        <f>IF('คะแนน ภ.2'!K31="","",'คะแนน ภ.2'!K31)</f>
        <v/>
      </c>
      <c r="J31" s="6" t="str">
        <f>IF('คะแนน ภ.2'!L31="","",'คะแนน ภ.2'!L31)</f>
        <v/>
      </c>
      <c r="K31" s="6" t="str">
        <f>IF('คะแนน ภ.2'!M31="","",'คะแนน ภ.2'!M31)</f>
        <v/>
      </c>
      <c r="L31" s="6" t="str">
        <f>IF('คะแนน ภ.2'!N31="","",'คะแนน ภ.2'!N31)</f>
        <v/>
      </c>
      <c r="M31" s="6" t="str">
        <f>IF('คะแนน ภ.2'!O31="","",'คะแนน ภ.2'!O31)</f>
        <v/>
      </c>
      <c r="N31" s="6" t="str">
        <f>IF('คะแนน ภ.2'!P31="","",'คะแนน ภ.2'!P31)</f>
        <v/>
      </c>
      <c r="O31" s="200" t="str">
        <f>IF('คะแนน ภ.2'!Q31="","",'คะแนน ภ.2'!Q31)</f>
        <v/>
      </c>
      <c r="P31" s="6" t="str">
        <f>IF('คะแนน ภ.2'!R31="","",'คะแนน ภ.2'!R31)</f>
        <v/>
      </c>
      <c r="Q31" s="6" t="str">
        <f>IF('คะแนน ภ.2'!S31="","",'คะแนน ภ.2'!S31)</f>
        <v/>
      </c>
    </row>
    <row r="32" spans="1:17" ht="20.399999999999999" customHeight="1" x14ac:dyDescent="0.35">
      <c r="A32" s="58">
        <v>27</v>
      </c>
      <c r="B32" s="6" t="str">
        <f>IF('คะแนน ภ.2'!D32="","",'คะแนน ภ.2'!D32)</f>
        <v/>
      </c>
      <c r="C32" s="6" t="str">
        <f>IF('คะแนน ภ.2'!E32="","",'คะแนน ภ.2'!E32)</f>
        <v/>
      </c>
      <c r="D32" s="6" t="str">
        <f>IF('คะแนน ภ.2'!F32="","",'คะแนน ภ.2'!F32)</f>
        <v/>
      </c>
      <c r="E32" s="6" t="str">
        <f>IF('คะแนน ภ.2'!G32="","",'คะแนน ภ.2'!G32)</f>
        <v/>
      </c>
      <c r="F32" s="6" t="str">
        <f>IF('คะแนน ภ.2'!H32="","",'คะแนน ภ.2'!H32)</f>
        <v/>
      </c>
      <c r="G32" s="6" t="str">
        <f>IF('คะแนน ภ.2'!I32="","",'คะแนน ภ.2'!I32)</f>
        <v/>
      </c>
      <c r="H32" s="6" t="str">
        <f>IF('คะแนน ภ.2'!J32="","",'คะแนน ภ.2'!J32)</f>
        <v/>
      </c>
      <c r="I32" s="6" t="str">
        <f>IF('คะแนน ภ.2'!K32="","",'คะแนน ภ.2'!K32)</f>
        <v/>
      </c>
      <c r="J32" s="6" t="str">
        <f>IF('คะแนน ภ.2'!L32="","",'คะแนน ภ.2'!L32)</f>
        <v/>
      </c>
      <c r="K32" s="6" t="str">
        <f>IF('คะแนน ภ.2'!M32="","",'คะแนน ภ.2'!M32)</f>
        <v/>
      </c>
      <c r="L32" s="6" t="str">
        <f>IF('คะแนน ภ.2'!N32="","",'คะแนน ภ.2'!N32)</f>
        <v/>
      </c>
      <c r="M32" s="6" t="str">
        <f>IF('คะแนน ภ.2'!O32="","",'คะแนน ภ.2'!O32)</f>
        <v/>
      </c>
      <c r="N32" s="6" t="str">
        <f>IF('คะแนน ภ.2'!P32="","",'คะแนน ภ.2'!P32)</f>
        <v/>
      </c>
      <c r="O32" s="200" t="str">
        <f>IF('คะแนน ภ.2'!Q32="","",'คะแนน ภ.2'!Q32)</f>
        <v/>
      </c>
      <c r="P32" s="6" t="str">
        <f>IF('คะแนน ภ.2'!R32="","",'คะแนน ภ.2'!R32)</f>
        <v/>
      </c>
      <c r="Q32" s="6" t="str">
        <f>IF('คะแนน ภ.2'!S32="","",'คะแนน ภ.2'!S32)</f>
        <v/>
      </c>
    </row>
    <row r="33" spans="1:17" ht="20.399999999999999" customHeight="1" x14ac:dyDescent="0.35">
      <c r="A33" s="58">
        <v>28</v>
      </c>
      <c r="B33" s="6" t="str">
        <f>IF('คะแนน ภ.2'!D33="","",'คะแนน ภ.2'!D33)</f>
        <v/>
      </c>
      <c r="C33" s="6" t="str">
        <f>IF('คะแนน ภ.2'!E33="","",'คะแนน ภ.2'!E33)</f>
        <v/>
      </c>
      <c r="D33" s="6" t="str">
        <f>IF('คะแนน ภ.2'!F33="","",'คะแนน ภ.2'!F33)</f>
        <v/>
      </c>
      <c r="E33" s="6" t="str">
        <f>IF('คะแนน ภ.2'!G33="","",'คะแนน ภ.2'!G33)</f>
        <v/>
      </c>
      <c r="F33" s="6" t="str">
        <f>IF('คะแนน ภ.2'!H33="","",'คะแนน ภ.2'!H33)</f>
        <v/>
      </c>
      <c r="G33" s="6" t="str">
        <f>IF('คะแนน ภ.2'!I33="","",'คะแนน ภ.2'!I33)</f>
        <v/>
      </c>
      <c r="H33" s="6" t="str">
        <f>IF('คะแนน ภ.2'!J33="","",'คะแนน ภ.2'!J33)</f>
        <v/>
      </c>
      <c r="I33" s="6" t="str">
        <f>IF('คะแนน ภ.2'!K33="","",'คะแนน ภ.2'!K33)</f>
        <v/>
      </c>
      <c r="J33" s="6" t="str">
        <f>IF('คะแนน ภ.2'!L33="","",'คะแนน ภ.2'!L33)</f>
        <v/>
      </c>
      <c r="K33" s="6" t="str">
        <f>IF('คะแนน ภ.2'!M33="","",'คะแนน ภ.2'!M33)</f>
        <v/>
      </c>
      <c r="L33" s="6" t="str">
        <f>IF('คะแนน ภ.2'!N33="","",'คะแนน ภ.2'!N33)</f>
        <v/>
      </c>
      <c r="M33" s="6" t="str">
        <f>IF('คะแนน ภ.2'!O33="","",'คะแนน ภ.2'!O33)</f>
        <v/>
      </c>
      <c r="N33" s="6" t="str">
        <f>IF('คะแนน ภ.2'!P33="","",'คะแนน ภ.2'!P33)</f>
        <v/>
      </c>
      <c r="O33" s="200" t="str">
        <f>IF('คะแนน ภ.2'!Q33="","",'คะแนน ภ.2'!Q33)</f>
        <v/>
      </c>
      <c r="P33" s="6" t="str">
        <f>IF('คะแนน ภ.2'!R33="","",'คะแนน ภ.2'!R33)</f>
        <v/>
      </c>
      <c r="Q33" s="6" t="str">
        <f>IF('คะแนน ภ.2'!S33="","",'คะแนน ภ.2'!S33)</f>
        <v/>
      </c>
    </row>
    <row r="34" spans="1:17" ht="20.399999999999999" customHeight="1" x14ac:dyDescent="0.35">
      <c r="A34" s="58">
        <v>29</v>
      </c>
      <c r="B34" s="6" t="str">
        <f>IF('คะแนน ภ.2'!D34="","",'คะแนน ภ.2'!D34)</f>
        <v/>
      </c>
      <c r="C34" s="6" t="str">
        <f>IF('คะแนน ภ.2'!E34="","",'คะแนน ภ.2'!E34)</f>
        <v/>
      </c>
      <c r="D34" s="6" t="str">
        <f>IF('คะแนน ภ.2'!F34="","",'คะแนน ภ.2'!F34)</f>
        <v/>
      </c>
      <c r="E34" s="6" t="str">
        <f>IF('คะแนน ภ.2'!G34="","",'คะแนน ภ.2'!G34)</f>
        <v/>
      </c>
      <c r="F34" s="6" t="str">
        <f>IF('คะแนน ภ.2'!H34="","",'คะแนน ภ.2'!H34)</f>
        <v/>
      </c>
      <c r="G34" s="6" t="str">
        <f>IF('คะแนน ภ.2'!I34="","",'คะแนน ภ.2'!I34)</f>
        <v/>
      </c>
      <c r="H34" s="6" t="str">
        <f>IF('คะแนน ภ.2'!J34="","",'คะแนน ภ.2'!J34)</f>
        <v/>
      </c>
      <c r="I34" s="6" t="str">
        <f>IF('คะแนน ภ.2'!K34="","",'คะแนน ภ.2'!K34)</f>
        <v/>
      </c>
      <c r="J34" s="6" t="str">
        <f>IF('คะแนน ภ.2'!L34="","",'คะแนน ภ.2'!L34)</f>
        <v/>
      </c>
      <c r="K34" s="6" t="str">
        <f>IF('คะแนน ภ.2'!M34="","",'คะแนน ภ.2'!M34)</f>
        <v/>
      </c>
      <c r="L34" s="6" t="str">
        <f>IF('คะแนน ภ.2'!N34="","",'คะแนน ภ.2'!N34)</f>
        <v/>
      </c>
      <c r="M34" s="6" t="str">
        <f>IF('คะแนน ภ.2'!O34="","",'คะแนน ภ.2'!O34)</f>
        <v/>
      </c>
      <c r="N34" s="6" t="str">
        <f>IF('คะแนน ภ.2'!P34="","",'คะแนน ภ.2'!P34)</f>
        <v/>
      </c>
      <c r="O34" s="200" t="str">
        <f>IF('คะแนน ภ.2'!Q34="","",'คะแนน ภ.2'!Q34)</f>
        <v/>
      </c>
      <c r="P34" s="6" t="str">
        <f>IF('คะแนน ภ.2'!R34="","",'คะแนน ภ.2'!R34)</f>
        <v/>
      </c>
      <c r="Q34" s="6" t="str">
        <f>IF('คะแนน ภ.2'!S34="","",'คะแนน ภ.2'!S34)</f>
        <v/>
      </c>
    </row>
    <row r="35" spans="1:17" ht="20.399999999999999" customHeight="1" x14ac:dyDescent="0.35">
      <c r="A35" s="58">
        <v>30</v>
      </c>
      <c r="B35" s="6" t="str">
        <f>IF('คะแนน ภ.2'!D35="","",'คะแนน ภ.2'!D35)</f>
        <v/>
      </c>
      <c r="C35" s="6" t="str">
        <f>IF('คะแนน ภ.2'!E35="","",'คะแนน ภ.2'!E35)</f>
        <v/>
      </c>
      <c r="D35" s="6" t="str">
        <f>IF('คะแนน ภ.2'!F35="","",'คะแนน ภ.2'!F35)</f>
        <v/>
      </c>
      <c r="E35" s="6" t="str">
        <f>IF('คะแนน ภ.2'!G35="","",'คะแนน ภ.2'!G35)</f>
        <v/>
      </c>
      <c r="F35" s="6" t="str">
        <f>IF('คะแนน ภ.2'!H35="","",'คะแนน ภ.2'!H35)</f>
        <v/>
      </c>
      <c r="G35" s="6" t="str">
        <f>IF('คะแนน ภ.2'!I35="","",'คะแนน ภ.2'!I35)</f>
        <v/>
      </c>
      <c r="H35" s="6" t="str">
        <f>IF('คะแนน ภ.2'!J35="","",'คะแนน ภ.2'!J35)</f>
        <v/>
      </c>
      <c r="I35" s="6" t="str">
        <f>IF('คะแนน ภ.2'!K35="","",'คะแนน ภ.2'!K35)</f>
        <v/>
      </c>
      <c r="J35" s="6" t="str">
        <f>IF('คะแนน ภ.2'!L35="","",'คะแนน ภ.2'!L35)</f>
        <v/>
      </c>
      <c r="K35" s="6" t="str">
        <f>IF('คะแนน ภ.2'!M35="","",'คะแนน ภ.2'!M35)</f>
        <v/>
      </c>
      <c r="L35" s="6" t="str">
        <f>IF('คะแนน ภ.2'!N35="","",'คะแนน ภ.2'!N35)</f>
        <v/>
      </c>
      <c r="M35" s="6" t="str">
        <f>IF('คะแนน ภ.2'!O35="","",'คะแนน ภ.2'!O35)</f>
        <v/>
      </c>
      <c r="N35" s="6" t="str">
        <f>IF('คะแนน ภ.2'!P35="","",'คะแนน ภ.2'!P35)</f>
        <v/>
      </c>
      <c r="O35" s="200" t="str">
        <f>IF('คะแนน ภ.2'!Q35="","",'คะแนน ภ.2'!Q35)</f>
        <v/>
      </c>
      <c r="P35" s="6" t="str">
        <f>IF('คะแนน ภ.2'!R35="","",'คะแนน ภ.2'!R35)</f>
        <v/>
      </c>
      <c r="Q35" s="6" t="str">
        <f>IF('คะแนน ภ.2'!S35="","",'คะแนน ภ.2'!S35)</f>
        <v/>
      </c>
    </row>
    <row r="36" spans="1:17" ht="20.399999999999999" customHeight="1" x14ac:dyDescent="0.35">
      <c r="A36" s="59">
        <v>31</v>
      </c>
      <c r="B36" s="6" t="str">
        <f>IF('คะแนน ภ.2'!D36="","",'คะแนน ภ.2'!D36)</f>
        <v/>
      </c>
      <c r="C36" s="6" t="str">
        <f>IF('คะแนน ภ.2'!E36="","",'คะแนน ภ.2'!E36)</f>
        <v/>
      </c>
      <c r="D36" s="6" t="str">
        <f>IF('คะแนน ภ.2'!F36="","",'คะแนน ภ.2'!F36)</f>
        <v/>
      </c>
      <c r="E36" s="6" t="str">
        <f>IF('คะแนน ภ.2'!G36="","",'คะแนน ภ.2'!G36)</f>
        <v/>
      </c>
      <c r="F36" s="6" t="str">
        <f>IF('คะแนน ภ.2'!H36="","",'คะแนน ภ.2'!H36)</f>
        <v/>
      </c>
      <c r="G36" s="6" t="str">
        <f>IF('คะแนน ภ.2'!I36="","",'คะแนน ภ.2'!I36)</f>
        <v/>
      </c>
      <c r="H36" s="6" t="str">
        <f>IF('คะแนน ภ.2'!J36="","",'คะแนน ภ.2'!J36)</f>
        <v/>
      </c>
      <c r="I36" s="6" t="str">
        <f>IF('คะแนน ภ.2'!K36="","",'คะแนน ภ.2'!K36)</f>
        <v/>
      </c>
      <c r="J36" s="6" t="str">
        <f>IF('คะแนน ภ.2'!L36="","",'คะแนน ภ.2'!L36)</f>
        <v/>
      </c>
      <c r="K36" s="6" t="str">
        <f>IF('คะแนน ภ.2'!M36="","",'คะแนน ภ.2'!M36)</f>
        <v/>
      </c>
      <c r="L36" s="6" t="str">
        <f>IF('คะแนน ภ.2'!N36="","",'คะแนน ภ.2'!N36)</f>
        <v/>
      </c>
      <c r="M36" s="6" t="str">
        <f>IF('คะแนน ภ.2'!O36="","",'คะแนน ภ.2'!O36)</f>
        <v/>
      </c>
      <c r="N36" s="6" t="str">
        <f>IF('คะแนน ภ.2'!P36="","",'คะแนน ภ.2'!P36)</f>
        <v/>
      </c>
      <c r="O36" s="200" t="str">
        <f>IF('คะแนน ภ.2'!Q36="","",'คะแนน ภ.2'!Q36)</f>
        <v/>
      </c>
      <c r="P36" s="6" t="str">
        <f>IF('คะแนน ภ.2'!R36="","",'คะแนน ภ.2'!R36)</f>
        <v/>
      </c>
      <c r="Q36" s="6" t="str">
        <f>IF('คะแนน ภ.2'!S36="","",'คะแนน ภ.2'!S36)</f>
        <v/>
      </c>
    </row>
    <row r="37" spans="1:17" ht="20.399999999999999" customHeight="1" x14ac:dyDescent="0.35">
      <c r="A37" s="58">
        <v>32</v>
      </c>
      <c r="B37" s="6" t="str">
        <f>IF('คะแนน ภ.2'!D37="","",'คะแนน ภ.2'!D37)</f>
        <v/>
      </c>
      <c r="C37" s="6" t="str">
        <f>IF('คะแนน ภ.2'!E37="","",'คะแนน ภ.2'!E37)</f>
        <v/>
      </c>
      <c r="D37" s="6" t="str">
        <f>IF('คะแนน ภ.2'!F37="","",'คะแนน ภ.2'!F37)</f>
        <v/>
      </c>
      <c r="E37" s="6" t="str">
        <f>IF('คะแนน ภ.2'!G37="","",'คะแนน ภ.2'!G37)</f>
        <v/>
      </c>
      <c r="F37" s="6" t="str">
        <f>IF('คะแนน ภ.2'!H37="","",'คะแนน ภ.2'!H37)</f>
        <v/>
      </c>
      <c r="G37" s="6" t="str">
        <f>IF('คะแนน ภ.2'!I37="","",'คะแนน ภ.2'!I37)</f>
        <v/>
      </c>
      <c r="H37" s="6" t="str">
        <f>IF('คะแนน ภ.2'!J37="","",'คะแนน ภ.2'!J37)</f>
        <v/>
      </c>
      <c r="I37" s="6" t="str">
        <f>IF('คะแนน ภ.2'!K37="","",'คะแนน ภ.2'!K37)</f>
        <v/>
      </c>
      <c r="J37" s="6" t="str">
        <f>IF('คะแนน ภ.2'!L37="","",'คะแนน ภ.2'!L37)</f>
        <v/>
      </c>
      <c r="K37" s="6" t="str">
        <f>IF('คะแนน ภ.2'!M37="","",'คะแนน ภ.2'!M37)</f>
        <v/>
      </c>
      <c r="L37" s="6" t="str">
        <f>IF('คะแนน ภ.2'!N37="","",'คะแนน ภ.2'!N37)</f>
        <v/>
      </c>
      <c r="M37" s="6" t="str">
        <f>IF('คะแนน ภ.2'!O37="","",'คะแนน ภ.2'!O37)</f>
        <v/>
      </c>
      <c r="N37" s="6" t="str">
        <f>IF('คะแนน ภ.2'!P37="","",'คะแนน ภ.2'!P37)</f>
        <v/>
      </c>
      <c r="O37" s="200" t="str">
        <f>IF('คะแนน ภ.2'!Q37="","",'คะแนน ภ.2'!Q37)</f>
        <v/>
      </c>
      <c r="P37" s="6" t="str">
        <f>IF('คะแนน ภ.2'!R37="","",'คะแนน ภ.2'!R37)</f>
        <v/>
      </c>
      <c r="Q37" s="6" t="str">
        <f>IF('คะแนน ภ.2'!S37="","",'คะแนน ภ.2'!S37)</f>
        <v/>
      </c>
    </row>
    <row r="38" spans="1:17" ht="20.399999999999999" customHeight="1" x14ac:dyDescent="0.35">
      <c r="A38" s="58">
        <v>33</v>
      </c>
      <c r="B38" s="6" t="str">
        <f>IF('คะแนน ภ.2'!D38="","",'คะแนน ภ.2'!D38)</f>
        <v/>
      </c>
      <c r="C38" s="6" t="str">
        <f>IF('คะแนน ภ.2'!E38="","",'คะแนน ภ.2'!E38)</f>
        <v/>
      </c>
      <c r="D38" s="6" t="str">
        <f>IF('คะแนน ภ.2'!F38="","",'คะแนน ภ.2'!F38)</f>
        <v/>
      </c>
      <c r="E38" s="6" t="str">
        <f>IF('คะแนน ภ.2'!G38="","",'คะแนน ภ.2'!G38)</f>
        <v/>
      </c>
      <c r="F38" s="6" t="str">
        <f>IF('คะแนน ภ.2'!H38="","",'คะแนน ภ.2'!H38)</f>
        <v/>
      </c>
      <c r="G38" s="6" t="str">
        <f>IF('คะแนน ภ.2'!I38="","",'คะแนน ภ.2'!I38)</f>
        <v/>
      </c>
      <c r="H38" s="6" t="str">
        <f>IF('คะแนน ภ.2'!J38="","",'คะแนน ภ.2'!J38)</f>
        <v/>
      </c>
      <c r="I38" s="6" t="str">
        <f>IF('คะแนน ภ.2'!K38="","",'คะแนน ภ.2'!K38)</f>
        <v/>
      </c>
      <c r="J38" s="6" t="str">
        <f>IF('คะแนน ภ.2'!L38="","",'คะแนน ภ.2'!L38)</f>
        <v/>
      </c>
      <c r="K38" s="6" t="str">
        <f>IF('คะแนน ภ.2'!M38="","",'คะแนน ภ.2'!M38)</f>
        <v/>
      </c>
      <c r="L38" s="6" t="str">
        <f>IF('คะแนน ภ.2'!N38="","",'คะแนน ภ.2'!N38)</f>
        <v/>
      </c>
      <c r="M38" s="6" t="str">
        <f>IF('คะแนน ภ.2'!O38="","",'คะแนน ภ.2'!O38)</f>
        <v/>
      </c>
      <c r="N38" s="6" t="str">
        <f>IF('คะแนน ภ.2'!P38="","",'คะแนน ภ.2'!P38)</f>
        <v/>
      </c>
      <c r="O38" s="200" t="str">
        <f>IF('คะแนน ภ.2'!Q38="","",'คะแนน ภ.2'!Q38)</f>
        <v/>
      </c>
      <c r="P38" s="6" t="str">
        <f>IF('คะแนน ภ.2'!R38="","",'คะแนน ภ.2'!R38)</f>
        <v/>
      </c>
      <c r="Q38" s="6" t="str">
        <f>IF('คะแนน ภ.2'!S38="","",'คะแนน ภ.2'!S38)</f>
        <v/>
      </c>
    </row>
    <row r="39" spans="1:17" ht="20.399999999999999" customHeight="1" x14ac:dyDescent="0.35">
      <c r="A39" s="58">
        <v>34</v>
      </c>
      <c r="B39" s="6" t="str">
        <f>IF('คะแนน ภ.2'!D39="","",'คะแนน ภ.2'!D39)</f>
        <v/>
      </c>
      <c r="C39" s="6" t="str">
        <f>IF('คะแนน ภ.2'!E39="","",'คะแนน ภ.2'!E39)</f>
        <v/>
      </c>
      <c r="D39" s="6" t="str">
        <f>IF('คะแนน ภ.2'!F39="","",'คะแนน ภ.2'!F39)</f>
        <v/>
      </c>
      <c r="E39" s="6" t="str">
        <f>IF('คะแนน ภ.2'!G39="","",'คะแนน ภ.2'!G39)</f>
        <v/>
      </c>
      <c r="F39" s="6" t="str">
        <f>IF('คะแนน ภ.2'!H39="","",'คะแนน ภ.2'!H39)</f>
        <v/>
      </c>
      <c r="G39" s="6" t="str">
        <f>IF('คะแนน ภ.2'!I39="","",'คะแนน ภ.2'!I39)</f>
        <v/>
      </c>
      <c r="H39" s="6" t="str">
        <f>IF('คะแนน ภ.2'!J39="","",'คะแนน ภ.2'!J39)</f>
        <v/>
      </c>
      <c r="I39" s="6" t="str">
        <f>IF('คะแนน ภ.2'!K39="","",'คะแนน ภ.2'!K39)</f>
        <v/>
      </c>
      <c r="J39" s="6" t="str">
        <f>IF('คะแนน ภ.2'!L39="","",'คะแนน ภ.2'!L39)</f>
        <v/>
      </c>
      <c r="K39" s="6" t="str">
        <f>IF('คะแนน ภ.2'!M39="","",'คะแนน ภ.2'!M39)</f>
        <v/>
      </c>
      <c r="L39" s="6" t="str">
        <f>IF('คะแนน ภ.2'!N39="","",'คะแนน ภ.2'!N39)</f>
        <v/>
      </c>
      <c r="M39" s="6" t="str">
        <f>IF('คะแนน ภ.2'!O39="","",'คะแนน ภ.2'!O39)</f>
        <v/>
      </c>
      <c r="N39" s="6" t="str">
        <f>IF('คะแนน ภ.2'!P39="","",'คะแนน ภ.2'!P39)</f>
        <v/>
      </c>
      <c r="O39" s="200" t="str">
        <f>IF('คะแนน ภ.2'!Q39="","",'คะแนน ภ.2'!Q39)</f>
        <v/>
      </c>
      <c r="P39" s="6" t="str">
        <f>IF('คะแนน ภ.2'!R39="","",'คะแนน ภ.2'!R39)</f>
        <v/>
      </c>
      <c r="Q39" s="6" t="str">
        <f>IF('คะแนน ภ.2'!S39="","",'คะแนน ภ.2'!S39)</f>
        <v/>
      </c>
    </row>
    <row r="40" spans="1:17" ht="20.399999999999999" customHeight="1" x14ac:dyDescent="0.35">
      <c r="A40" s="58">
        <v>35</v>
      </c>
      <c r="B40" s="6" t="str">
        <f>IF('คะแนน ภ.2'!D40="","",'คะแนน ภ.2'!D40)</f>
        <v/>
      </c>
      <c r="C40" s="6" t="str">
        <f>IF('คะแนน ภ.2'!E40="","",'คะแนน ภ.2'!E40)</f>
        <v/>
      </c>
      <c r="D40" s="6" t="str">
        <f>IF('คะแนน ภ.2'!F40="","",'คะแนน ภ.2'!F40)</f>
        <v/>
      </c>
      <c r="E40" s="6" t="str">
        <f>IF('คะแนน ภ.2'!G40="","",'คะแนน ภ.2'!G40)</f>
        <v/>
      </c>
      <c r="F40" s="6" t="str">
        <f>IF('คะแนน ภ.2'!H40="","",'คะแนน ภ.2'!H40)</f>
        <v/>
      </c>
      <c r="G40" s="6" t="str">
        <f>IF('คะแนน ภ.2'!I40="","",'คะแนน ภ.2'!I40)</f>
        <v/>
      </c>
      <c r="H40" s="6" t="str">
        <f>IF('คะแนน ภ.2'!J40="","",'คะแนน ภ.2'!J40)</f>
        <v/>
      </c>
      <c r="I40" s="6" t="str">
        <f>IF('คะแนน ภ.2'!K40="","",'คะแนน ภ.2'!K40)</f>
        <v/>
      </c>
      <c r="J40" s="6" t="str">
        <f>IF('คะแนน ภ.2'!L40="","",'คะแนน ภ.2'!L40)</f>
        <v/>
      </c>
      <c r="K40" s="6" t="str">
        <f>IF('คะแนน ภ.2'!M40="","",'คะแนน ภ.2'!M40)</f>
        <v/>
      </c>
      <c r="L40" s="6" t="str">
        <f>IF('คะแนน ภ.2'!N40="","",'คะแนน ภ.2'!N40)</f>
        <v/>
      </c>
      <c r="M40" s="6" t="str">
        <f>IF('คะแนน ภ.2'!O40="","",'คะแนน ภ.2'!O40)</f>
        <v/>
      </c>
      <c r="N40" s="6" t="str">
        <f>IF('คะแนน ภ.2'!P40="","",'คะแนน ภ.2'!P40)</f>
        <v/>
      </c>
      <c r="O40" s="200" t="str">
        <f>IF('คะแนน ภ.2'!Q40="","",'คะแนน ภ.2'!Q40)</f>
        <v/>
      </c>
      <c r="P40" s="6" t="str">
        <f>IF('คะแนน ภ.2'!R40="","",'คะแนน ภ.2'!R40)</f>
        <v/>
      </c>
      <c r="Q40" s="6" t="str">
        <f>IF('คะแนน ภ.2'!S40="","",'คะแนน ภ.2'!S40)</f>
        <v/>
      </c>
    </row>
    <row r="41" spans="1:17" ht="20.399999999999999" customHeight="1" x14ac:dyDescent="0.35">
      <c r="A41" s="58">
        <v>36</v>
      </c>
      <c r="B41" s="6" t="str">
        <f>IF('คะแนน ภ.2'!D41="","",'คะแนน ภ.2'!D41)</f>
        <v/>
      </c>
      <c r="C41" s="6" t="str">
        <f>IF('คะแนน ภ.2'!E41="","",'คะแนน ภ.2'!E41)</f>
        <v/>
      </c>
      <c r="D41" s="6" t="str">
        <f>IF('คะแนน ภ.2'!F41="","",'คะแนน ภ.2'!F41)</f>
        <v/>
      </c>
      <c r="E41" s="6" t="str">
        <f>IF('คะแนน ภ.2'!G41="","",'คะแนน ภ.2'!G41)</f>
        <v/>
      </c>
      <c r="F41" s="6" t="str">
        <f>IF('คะแนน ภ.2'!H41="","",'คะแนน ภ.2'!H41)</f>
        <v/>
      </c>
      <c r="G41" s="6" t="str">
        <f>IF('คะแนน ภ.2'!I41="","",'คะแนน ภ.2'!I41)</f>
        <v/>
      </c>
      <c r="H41" s="6" t="str">
        <f>IF('คะแนน ภ.2'!J41="","",'คะแนน ภ.2'!J41)</f>
        <v/>
      </c>
      <c r="I41" s="6" t="str">
        <f>IF('คะแนน ภ.2'!K41="","",'คะแนน ภ.2'!K41)</f>
        <v/>
      </c>
      <c r="J41" s="6" t="str">
        <f>IF('คะแนน ภ.2'!L41="","",'คะแนน ภ.2'!L41)</f>
        <v/>
      </c>
      <c r="K41" s="6" t="str">
        <f>IF('คะแนน ภ.2'!M41="","",'คะแนน ภ.2'!M41)</f>
        <v/>
      </c>
      <c r="L41" s="6" t="str">
        <f>IF('คะแนน ภ.2'!N41="","",'คะแนน ภ.2'!N41)</f>
        <v/>
      </c>
      <c r="M41" s="6" t="str">
        <f>IF('คะแนน ภ.2'!O41="","",'คะแนน ภ.2'!O41)</f>
        <v/>
      </c>
      <c r="N41" s="6" t="str">
        <f>IF('คะแนน ภ.2'!P41="","",'คะแนน ภ.2'!P41)</f>
        <v/>
      </c>
      <c r="O41" s="200" t="str">
        <f>IF('คะแนน ภ.2'!Q41="","",'คะแนน ภ.2'!Q41)</f>
        <v/>
      </c>
      <c r="P41" s="6" t="str">
        <f>IF('คะแนน ภ.2'!R41="","",'คะแนน ภ.2'!R41)</f>
        <v/>
      </c>
      <c r="Q41" s="6" t="str">
        <f>IF('คะแนน ภ.2'!S41="","",'คะแนน ภ.2'!S41)</f>
        <v/>
      </c>
    </row>
    <row r="42" spans="1:17" ht="20.399999999999999" customHeight="1" x14ac:dyDescent="0.35">
      <c r="A42" s="58">
        <v>37</v>
      </c>
      <c r="B42" s="6" t="str">
        <f>IF('คะแนน ภ.2'!D42="","",'คะแนน ภ.2'!D42)</f>
        <v/>
      </c>
      <c r="C42" s="6" t="str">
        <f>IF('คะแนน ภ.2'!E42="","",'คะแนน ภ.2'!E42)</f>
        <v/>
      </c>
      <c r="D42" s="6" t="str">
        <f>IF('คะแนน ภ.2'!F42="","",'คะแนน ภ.2'!F42)</f>
        <v/>
      </c>
      <c r="E42" s="6" t="str">
        <f>IF('คะแนน ภ.2'!G42="","",'คะแนน ภ.2'!G42)</f>
        <v/>
      </c>
      <c r="F42" s="6" t="str">
        <f>IF('คะแนน ภ.2'!H42="","",'คะแนน ภ.2'!H42)</f>
        <v/>
      </c>
      <c r="G42" s="6" t="str">
        <f>IF('คะแนน ภ.2'!I42="","",'คะแนน ภ.2'!I42)</f>
        <v/>
      </c>
      <c r="H42" s="6" t="str">
        <f>IF('คะแนน ภ.2'!J42="","",'คะแนน ภ.2'!J42)</f>
        <v/>
      </c>
      <c r="I42" s="6" t="str">
        <f>IF('คะแนน ภ.2'!K42="","",'คะแนน ภ.2'!K42)</f>
        <v/>
      </c>
      <c r="J42" s="6" t="str">
        <f>IF('คะแนน ภ.2'!L42="","",'คะแนน ภ.2'!L42)</f>
        <v/>
      </c>
      <c r="K42" s="6" t="str">
        <f>IF('คะแนน ภ.2'!M42="","",'คะแนน ภ.2'!M42)</f>
        <v/>
      </c>
      <c r="L42" s="6" t="str">
        <f>IF('คะแนน ภ.2'!N42="","",'คะแนน ภ.2'!N42)</f>
        <v/>
      </c>
      <c r="M42" s="6" t="str">
        <f>IF('คะแนน ภ.2'!O42="","",'คะแนน ภ.2'!O42)</f>
        <v/>
      </c>
      <c r="N42" s="6" t="str">
        <f>IF('คะแนน ภ.2'!P42="","",'คะแนน ภ.2'!P42)</f>
        <v/>
      </c>
      <c r="O42" s="200" t="str">
        <f>IF('คะแนน ภ.2'!Q42="","",'คะแนน ภ.2'!Q42)</f>
        <v/>
      </c>
      <c r="P42" s="6" t="str">
        <f>IF('คะแนน ภ.2'!R42="","",'คะแนน ภ.2'!R42)</f>
        <v/>
      </c>
      <c r="Q42" s="6" t="str">
        <f>IF('คะแนน ภ.2'!S42="","",'คะแนน ภ.2'!S42)</f>
        <v/>
      </c>
    </row>
    <row r="43" spans="1:17" ht="20.399999999999999" customHeight="1" x14ac:dyDescent="0.35">
      <c r="A43" s="58">
        <v>38</v>
      </c>
      <c r="B43" s="6" t="str">
        <f>IF('คะแนน ภ.2'!D43="","",'คะแนน ภ.2'!D43)</f>
        <v/>
      </c>
      <c r="C43" s="6" t="str">
        <f>IF('คะแนน ภ.2'!E43="","",'คะแนน ภ.2'!E43)</f>
        <v/>
      </c>
      <c r="D43" s="6" t="str">
        <f>IF('คะแนน ภ.2'!F43="","",'คะแนน ภ.2'!F43)</f>
        <v/>
      </c>
      <c r="E43" s="6" t="str">
        <f>IF('คะแนน ภ.2'!G43="","",'คะแนน ภ.2'!G43)</f>
        <v/>
      </c>
      <c r="F43" s="6" t="str">
        <f>IF('คะแนน ภ.2'!H43="","",'คะแนน ภ.2'!H43)</f>
        <v/>
      </c>
      <c r="G43" s="6" t="str">
        <f>IF('คะแนน ภ.2'!I43="","",'คะแนน ภ.2'!I43)</f>
        <v/>
      </c>
      <c r="H43" s="6" t="str">
        <f>IF('คะแนน ภ.2'!J43="","",'คะแนน ภ.2'!J43)</f>
        <v/>
      </c>
      <c r="I43" s="6" t="str">
        <f>IF('คะแนน ภ.2'!K43="","",'คะแนน ภ.2'!K43)</f>
        <v/>
      </c>
      <c r="J43" s="6" t="str">
        <f>IF('คะแนน ภ.2'!L43="","",'คะแนน ภ.2'!L43)</f>
        <v/>
      </c>
      <c r="K43" s="6" t="str">
        <f>IF('คะแนน ภ.2'!M43="","",'คะแนน ภ.2'!M43)</f>
        <v/>
      </c>
      <c r="L43" s="6" t="str">
        <f>IF('คะแนน ภ.2'!N43="","",'คะแนน ภ.2'!N43)</f>
        <v/>
      </c>
      <c r="M43" s="6" t="str">
        <f>IF('คะแนน ภ.2'!O43="","",'คะแนน ภ.2'!O43)</f>
        <v/>
      </c>
      <c r="N43" s="6" t="str">
        <f>IF('คะแนน ภ.2'!P43="","",'คะแนน ภ.2'!P43)</f>
        <v/>
      </c>
      <c r="O43" s="200" t="str">
        <f>IF('คะแนน ภ.2'!Q43="","",'คะแนน ภ.2'!Q43)</f>
        <v/>
      </c>
      <c r="P43" s="6" t="str">
        <f>IF('คะแนน ภ.2'!R43="","",'คะแนน ภ.2'!R43)</f>
        <v/>
      </c>
      <c r="Q43" s="6" t="str">
        <f>IF('คะแนน ภ.2'!S43="","",'คะแนน ภ.2'!S43)</f>
        <v/>
      </c>
    </row>
    <row r="44" spans="1:17" ht="20.399999999999999" customHeight="1" x14ac:dyDescent="0.35">
      <c r="A44" s="58">
        <v>39</v>
      </c>
      <c r="B44" s="6" t="str">
        <f>IF('คะแนน ภ.2'!D44="","",'คะแนน ภ.2'!D44)</f>
        <v/>
      </c>
      <c r="C44" s="6" t="str">
        <f>IF('คะแนน ภ.2'!E44="","",'คะแนน ภ.2'!E44)</f>
        <v/>
      </c>
      <c r="D44" s="6" t="str">
        <f>IF('คะแนน ภ.2'!F44="","",'คะแนน ภ.2'!F44)</f>
        <v/>
      </c>
      <c r="E44" s="6" t="str">
        <f>IF('คะแนน ภ.2'!G44="","",'คะแนน ภ.2'!G44)</f>
        <v/>
      </c>
      <c r="F44" s="6" t="str">
        <f>IF('คะแนน ภ.2'!H44="","",'คะแนน ภ.2'!H44)</f>
        <v/>
      </c>
      <c r="G44" s="6" t="str">
        <f>IF('คะแนน ภ.2'!I44="","",'คะแนน ภ.2'!I44)</f>
        <v/>
      </c>
      <c r="H44" s="6" t="str">
        <f>IF('คะแนน ภ.2'!J44="","",'คะแนน ภ.2'!J44)</f>
        <v/>
      </c>
      <c r="I44" s="6" t="str">
        <f>IF('คะแนน ภ.2'!K44="","",'คะแนน ภ.2'!K44)</f>
        <v/>
      </c>
      <c r="J44" s="6" t="str">
        <f>IF('คะแนน ภ.2'!L44="","",'คะแนน ภ.2'!L44)</f>
        <v/>
      </c>
      <c r="K44" s="6" t="str">
        <f>IF('คะแนน ภ.2'!M44="","",'คะแนน ภ.2'!M44)</f>
        <v/>
      </c>
      <c r="L44" s="6" t="str">
        <f>IF('คะแนน ภ.2'!N44="","",'คะแนน ภ.2'!N44)</f>
        <v/>
      </c>
      <c r="M44" s="6" t="str">
        <f>IF('คะแนน ภ.2'!O44="","",'คะแนน ภ.2'!O44)</f>
        <v/>
      </c>
      <c r="N44" s="6" t="str">
        <f>IF('คะแนน ภ.2'!P44="","",'คะแนน ภ.2'!P44)</f>
        <v/>
      </c>
      <c r="O44" s="200" t="str">
        <f>IF('คะแนน ภ.2'!Q44="","",'คะแนน ภ.2'!Q44)</f>
        <v/>
      </c>
      <c r="P44" s="6" t="str">
        <f>IF('คะแนน ภ.2'!R44="","",'คะแนน ภ.2'!R44)</f>
        <v/>
      </c>
      <c r="Q44" s="6" t="str">
        <f>IF('คะแนน ภ.2'!S44="","",'คะแนน ภ.2'!S44)</f>
        <v/>
      </c>
    </row>
    <row r="45" spans="1:17" ht="20.399999999999999" customHeight="1" x14ac:dyDescent="0.35">
      <c r="A45" s="58">
        <v>40</v>
      </c>
      <c r="B45" s="6" t="str">
        <f>IF('คะแนน ภ.2'!D45="","",'คะแนน ภ.2'!D45)</f>
        <v/>
      </c>
      <c r="C45" s="6" t="str">
        <f>IF('คะแนน ภ.2'!E45="","",'คะแนน ภ.2'!E45)</f>
        <v/>
      </c>
      <c r="D45" s="6" t="str">
        <f>IF('คะแนน ภ.2'!F45="","",'คะแนน ภ.2'!F45)</f>
        <v/>
      </c>
      <c r="E45" s="6" t="str">
        <f>IF('คะแนน ภ.2'!G45="","",'คะแนน ภ.2'!G45)</f>
        <v/>
      </c>
      <c r="F45" s="6" t="str">
        <f>IF('คะแนน ภ.2'!H45="","",'คะแนน ภ.2'!H45)</f>
        <v/>
      </c>
      <c r="G45" s="6" t="str">
        <f>IF('คะแนน ภ.2'!I45="","",'คะแนน ภ.2'!I45)</f>
        <v/>
      </c>
      <c r="H45" s="6" t="str">
        <f>IF('คะแนน ภ.2'!J45="","",'คะแนน ภ.2'!J45)</f>
        <v/>
      </c>
      <c r="I45" s="6" t="str">
        <f>IF('คะแนน ภ.2'!K45="","",'คะแนน ภ.2'!K45)</f>
        <v/>
      </c>
      <c r="J45" s="6" t="str">
        <f>IF('คะแนน ภ.2'!L45="","",'คะแนน ภ.2'!L45)</f>
        <v/>
      </c>
      <c r="K45" s="6" t="str">
        <f>IF('คะแนน ภ.2'!M45="","",'คะแนน ภ.2'!M45)</f>
        <v/>
      </c>
      <c r="L45" s="6" t="str">
        <f>IF('คะแนน ภ.2'!N45="","",'คะแนน ภ.2'!N45)</f>
        <v/>
      </c>
      <c r="M45" s="6" t="str">
        <f>IF('คะแนน ภ.2'!O45="","",'คะแนน ภ.2'!O45)</f>
        <v/>
      </c>
      <c r="N45" s="6" t="str">
        <f>IF('คะแนน ภ.2'!P45="","",'คะแนน ภ.2'!P45)</f>
        <v/>
      </c>
      <c r="O45" s="200" t="str">
        <f>IF('คะแนน ภ.2'!Q45="","",'คะแนน ภ.2'!Q45)</f>
        <v/>
      </c>
      <c r="P45" s="6" t="str">
        <f>IF('คะแนน ภ.2'!R45="","",'คะแนน ภ.2'!R45)</f>
        <v/>
      </c>
      <c r="Q45" s="6" t="str">
        <f>IF('คะแนน ภ.2'!S45="","",'คะแนน ภ.2'!S45)</f>
        <v/>
      </c>
    </row>
    <row r="46" spans="1:17" ht="20.399999999999999" customHeight="1" x14ac:dyDescent="0.35">
      <c r="A46" s="58">
        <v>41</v>
      </c>
      <c r="B46" s="6" t="str">
        <f>IF('คะแนน ภ.2'!D46="","",'คะแนน ภ.2'!D46)</f>
        <v/>
      </c>
      <c r="C46" s="6" t="str">
        <f>IF('คะแนน ภ.2'!E46="","",'คะแนน ภ.2'!E46)</f>
        <v/>
      </c>
      <c r="D46" s="6" t="str">
        <f>IF('คะแนน ภ.2'!F46="","",'คะแนน ภ.2'!F46)</f>
        <v/>
      </c>
      <c r="E46" s="6" t="str">
        <f>IF('คะแนน ภ.2'!G46="","",'คะแนน ภ.2'!G46)</f>
        <v/>
      </c>
      <c r="F46" s="6" t="str">
        <f>IF('คะแนน ภ.2'!H46="","",'คะแนน ภ.2'!H46)</f>
        <v/>
      </c>
      <c r="G46" s="6" t="str">
        <f>IF('คะแนน ภ.2'!I46="","",'คะแนน ภ.2'!I46)</f>
        <v/>
      </c>
      <c r="H46" s="6" t="str">
        <f>IF('คะแนน ภ.2'!J46="","",'คะแนน ภ.2'!J46)</f>
        <v/>
      </c>
      <c r="I46" s="6" t="str">
        <f>IF('คะแนน ภ.2'!K46="","",'คะแนน ภ.2'!K46)</f>
        <v/>
      </c>
      <c r="J46" s="6" t="str">
        <f>IF('คะแนน ภ.2'!L46="","",'คะแนน ภ.2'!L46)</f>
        <v/>
      </c>
      <c r="K46" s="6" t="str">
        <f>IF('คะแนน ภ.2'!M46="","",'คะแนน ภ.2'!M46)</f>
        <v/>
      </c>
      <c r="L46" s="6" t="str">
        <f>IF('คะแนน ภ.2'!N46="","",'คะแนน ภ.2'!N46)</f>
        <v/>
      </c>
      <c r="M46" s="6" t="str">
        <f>IF('คะแนน ภ.2'!O46="","",'คะแนน ภ.2'!O46)</f>
        <v/>
      </c>
      <c r="N46" s="6" t="str">
        <f>IF('คะแนน ภ.2'!P46="","",'คะแนน ภ.2'!P46)</f>
        <v/>
      </c>
      <c r="O46" s="200" t="str">
        <f>IF('คะแนน ภ.2'!Q46="","",'คะแนน ภ.2'!Q46)</f>
        <v/>
      </c>
      <c r="P46" s="6" t="str">
        <f>IF('คะแนน ภ.2'!R46="","",'คะแนน ภ.2'!R46)</f>
        <v/>
      </c>
      <c r="Q46" s="6" t="str">
        <f>IF('คะแนน ภ.2'!S46="","",'คะแนน ภ.2'!S46)</f>
        <v/>
      </c>
    </row>
    <row r="47" spans="1:17" ht="20.399999999999999" customHeight="1" x14ac:dyDescent="0.35">
      <c r="A47" s="58">
        <v>42</v>
      </c>
      <c r="B47" s="6" t="str">
        <f>IF('คะแนน ภ.2'!D47="","",'คะแนน ภ.2'!D47)</f>
        <v/>
      </c>
      <c r="C47" s="6" t="str">
        <f>IF('คะแนน ภ.2'!E47="","",'คะแนน ภ.2'!E47)</f>
        <v/>
      </c>
      <c r="D47" s="6" t="str">
        <f>IF('คะแนน ภ.2'!F47="","",'คะแนน ภ.2'!F47)</f>
        <v/>
      </c>
      <c r="E47" s="6" t="str">
        <f>IF('คะแนน ภ.2'!G47="","",'คะแนน ภ.2'!G47)</f>
        <v/>
      </c>
      <c r="F47" s="6" t="str">
        <f>IF('คะแนน ภ.2'!H47="","",'คะแนน ภ.2'!H47)</f>
        <v/>
      </c>
      <c r="G47" s="6" t="str">
        <f>IF('คะแนน ภ.2'!I47="","",'คะแนน ภ.2'!I47)</f>
        <v/>
      </c>
      <c r="H47" s="6" t="str">
        <f>IF('คะแนน ภ.2'!J47="","",'คะแนน ภ.2'!J47)</f>
        <v/>
      </c>
      <c r="I47" s="6" t="str">
        <f>IF('คะแนน ภ.2'!K47="","",'คะแนน ภ.2'!K47)</f>
        <v/>
      </c>
      <c r="J47" s="6" t="str">
        <f>IF('คะแนน ภ.2'!L47="","",'คะแนน ภ.2'!L47)</f>
        <v/>
      </c>
      <c r="K47" s="6" t="str">
        <f>IF('คะแนน ภ.2'!M47="","",'คะแนน ภ.2'!M47)</f>
        <v/>
      </c>
      <c r="L47" s="6" t="str">
        <f>IF('คะแนน ภ.2'!N47="","",'คะแนน ภ.2'!N47)</f>
        <v/>
      </c>
      <c r="M47" s="6" t="str">
        <f>IF('คะแนน ภ.2'!O47="","",'คะแนน ภ.2'!O47)</f>
        <v/>
      </c>
      <c r="N47" s="6" t="str">
        <f>IF('คะแนน ภ.2'!P47="","",'คะแนน ภ.2'!P47)</f>
        <v/>
      </c>
      <c r="O47" s="200" t="str">
        <f>IF('คะแนน ภ.2'!Q47="","",'คะแนน ภ.2'!Q47)</f>
        <v/>
      </c>
      <c r="P47" s="6" t="str">
        <f>IF('คะแนน ภ.2'!R47="","",'คะแนน ภ.2'!R47)</f>
        <v/>
      </c>
      <c r="Q47" s="6" t="str">
        <f>IF('คะแนน ภ.2'!S47="","",'คะแนน ภ.2'!S47)</f>
        <v/>
      </c>
    </row>
    <row r="48" spans="1:17" ht="20.399999999999999" customHeight="1" x14ac:dyDescent="0.35">
      <c r="A48" s="58">
        <v>43</v>
      </c>
      <c r="B48" s="6" t="str">
        <f>IF('คะแนน ภ.2'!D48="","",'คะแนน ภ.2'!D48)</f>
        <v/>
      </c>
      <c r="C48" s="6" t="str">
        <f>IF('คะแนน ภ.2'!E48="","",'คะแนน ภ.2'!E48)</f>
        <v/>
      </c>
      <c r="D48" s="6" t="str">
        <f>IF('คะแนน ภ.2'!F48="","",'คะแนน ภ.2'!F48)</f>
        <v/>
      </c>
      <c r="E48" s="6" t="str">
        <f>IF('คะแนน ภ.2'!G48="","",'คะแนน ภ.2'!G48)</f>
        <v/>
      </c>
      <c r="F48" s="6" t="str">
        <f>IF('คะแนน ภ.2'!H48="","",'คะแนน ภ.2'!H48)</f>
        <v/>
      </c>
      <c r="G48" s="6" t="str">
        <f>IF('คะแนน ภ.2'!I48="","",'คะแนน ภ.2'!I48)</f>
        <v/>
      </c>
      <c r="H48" s="6" t="str">
        <f>IF('คะแนน ภ.2'!J48="","",'คะแนน ภ.2'!J48)</f>
        <v/>
      </c>
      <c r="I48" s="6" t="str">
        <f>IF('คะแนน ภ.2'!K48="","",'คะแนน ภ.2'!K48)</f>
        <v/>
      </c>
      <c r="J48" s="6" t="str">
        <f>IF('คะแนน ภ.2'!L48="","",'คะแนน ภ.2'!L48)</f>
        <v/>
      </c>
      <c r="K48" s="6" t="str">
        <f>IF('คะแนน ภ.2'!M48="","",'คะแนน ภ.2'!M48)</f>
        <v/>
      </c>
      <c r="L48" s="6" t="str">
        <f>IF('คะแนน ภ.2'!N48="","",'คะแนน ภ.2'!N48)</f>
        <v/>
      </c>
      <c r="M48" s="6" t="str">
        <f>IF('คะแนน ภ.2'!O48="","",'คะแนน ภ.2'!O48)</f>
        <v/>
      </c>
      <c r="N48" s="6" t="str">
        <f>IF('คะแนน ภ.2'!P48="","",'คะแนน ภ.2'!P48)</f>
        <v/>
      </c>
      <c r="O48" s="200" t="str">
        <f>IF('คะแนน ภ.2'!Q48="","",'คะแนน ภ.2'!Q48)</f>
        <v/>
      </c>
      <c r="P48" s="6" t="str">
        <f>IF('คะแนน ภ.2'!R48="","",'คะแนน ภ.2'!R48)</f>
        <v/>
      </c>
      <c r="Q48" s="6" t="str">
        <f>IF('คะแนน ภ.2'!S48="","",'คะแนน ภ.2'!S48)</f>
        <v/>
      </c>
    </row>
    <row r="49" spans="1:17" ht="20.399999999999999" customHeight="1" x14ac:dyDescent="0.35">
      <c r="A49" s="58">
        <v>44</v>
      </c>
      <c r="B49" s="6" t="str">
        <f>IF('คะแนน ภ.2'!D49="","",'คะแนน ภ.2'!D49)</f>
        <v/>
      </c>
      <c r="C49" s="6" t="str">
        <f>IF('คะแนน ภ.2'!E49="","",'คะแนน ภ.2'!E49)</f>
        <v/>
      </c>
      <c r="D49" s="6" t="str">
        <f>IF('คะแนน ภ.2'!F49="","",'คะแนน ภ.2'!F49)</f>
        <v/>
      </c>
      <c r="E49" s="6" t="str">
        <f>IF('คะแนน ภ.2'!G49="","",'คะแนน ภ.2'!G49)</f>
        <v/>
      </c>
      <c r="F49" s="6" t="str">
        <f>IF('คะแนน ภ.2'!H49="","",'คะแนน ภ.2'!H49)</f>
        <v/>
      </c>
      <c r="G49" s="6" t="str">
        <f>IF('คะแนน ภ.2'!I49="","",'คะแนน ภ.2'!I49)</f>
        <v/>
      </c>
      <c r="H49" s="6" t="str">
        <f>IF('คะแนน ภ.2'!J49="","",'คะแนน ภ.2'!J49)</f>
        <v/>
      </c>
      <c r="I49" s="6" t="str">
        <f>IF('คะแนน ภ.2'!K49="","",'คะแนน ภ.2'!K49)</f>
        <v/>
      </c>
      <c r="J49" s="6" t="str">
        <f>IF('คะแนน ภ.2'!L49="","",'คะแนน ภ.2'!L49)</f>
        <v/>
      </c>
      <c r="K49" s="6" t="str">
        <f>IF('คะแนน ภ.2'!M49="","",'คะแนน ภ.2'!M49)</f>
        <v/>
      </c>
      <c r="L49" s="6" t="str">
        <f>IF('คะแนน ภ.2'!N49="","",'คะแนน ภ.2'!N49)</f>
        <v/>
      </c>
      <c r="M49" s="6" t="str">
        <f>IF('คะแนน ภ.2'!O49="","",'คะแนน ภ.2'!O49)</f>
        <v/>
      </c>
      <c r="N49" s="6" t="str">
        <f>IF('คะแนน ภ.2'!P49="","",'คะแนน ภ.2'!P49)</f>
        <v/>
      </c>
      <c r="O49" s="200" t="str">
        <f>IF('คะแนน ภ.2'!Q49="","",'คะแนน ภ.2'!Q49)</f>
        <v/>
      </c>
      <c r="P49" s="6" t="str">
        <f>IF('คะแนน ภ.2'!R49="","",'คะแนน ภ.2'!R49)</f>
        <v/>
      </c>
      <c r="Q49" s="6" t="str">
        <f>IF('คะแนน ภ.2'!S49="","",'คะแนน ภ.2'!S49)</f>
        <v/>
      </c>
    </row>
    <row r="50" spans="1:17" ht="20.399999999999999" customHeight="1" x14ac:dyDescent="0.35">
      <c r="A50" s="58">
        <v>45</v>
      </c>
      <c r="B50" s="6" t="str">
        <f>IF('คะแนน ภ.2'!D50="","",'คะแนน ภ.2'!D50)</f>
        <v/>
      </c>
      <c r="C50" s="6" t="str">
        <f>IF('คะแนน ภ.2'!E50="","",'คะแนน ภ.2'!E50)</f>
        <v/>
      </c>
      <c r="D50" s="6" t="str">
        <f>IF('คะแนน ภ.2'!F50="","",'คะแนน ภ.2'!F50)</f>
        <v/>
      </c>
      <c r="E50" s="6" t="str">
        <f>IF('คะแนน ภ.2'!G50="","",'คะแนน ภ.2'!G50)</f>
        <v/>
      </c>
      <c r="F50" s="6" t="str">
        <f>IF('คะแนน ภ.2'!H50="","",'คะแนน ภ.2'!H50)</f>
        <v/>
      </c>
      <c r="G50" s="6" t="str">
        <f>IF('คะแนน ภ.2'!I50="","",'คะแนน ภ.2'!I50)</f>
        <v/>
      </c>
      <c r="H50" s="6" t="str">
        <f>IF('คะแนน ภ.2'!J50="","",'คะแนน ภ.2'!J50)</f>
        <v/>
      </c>
      <c r="I50" s="6" t="str">
        <f>IF('คะแนน ภ.2'!K50="","",'คะแนน ภ.2'!K50)</f>
        <v/>
      </c>
      <c r="J50" s="6" t="str">
        <f>IF('คะแนน ภ.2'!L50="","",'คะแนน ภ.2'!L50)</f>
        <v/>
      </c>
      <c r="K50" s="6" t="str">
        <f>IF('คะแนน ภ.2'!M50="","",'คะแนน ภ.2'!M50)</f>
        <v/>
      </c>
      <c r="L50" s="6" t="str">
        <f>IF('คะแนน ภ.2'!N50="","",'คะแนน ภ.2'!N50)</f>
        <v/>
      </c>
      <c r="M50" s="6" t="str">
        <f>IF('คะแนน ภ.2'!O50="","",'คะแนน ภ.2'!O50)</f>
        <v/>
      </c>
      <c r="N50" s="6" t="str">
        <f>IF('คะแนน ภ.2'!P50="","",'คะแนน ภ.2'!P50)</f>
        <v/>
      </c>
      <c r="O50" s="200" t="str">
        <f>IF('คะแนน ภ.2'!Q50="","",'คะแนน ภ.2'!Q50)</f>
        <v/>
      </c>
      <c r="P50" s="6" t="str">
        <f>IF('คะแนน ภ.2'!R50="","",'คะแนน ภ.2'!R50)</f>
        <v/>
      </c>
      <c r="Q50" s="6" t="str">
        <f>IF('คะแนน ภ.2'!S50="","",'คะแนน ภ.2'!S50)</f>
        <v/>
      </c>
    </row>
    <row r="51" spans="1:17" ht="18.600000000000001" customHeight="1" x14ac:dyDescent="0.35">
      <c r="A51" s="372" t="s">
        <v>56</v>
      </c>
      <c r="B51" s="372"/>
      <c r="C51" s="372"/>
      <c r="D51" s="372"/>
      <c r="E51" s="372"/>
      <c r="F51" s="372"/>
      <c r="G51" s="372"/>
      <c r="H51" s="372"/>
      <c r="I51" s="372"/>
      <c r="J51" s="372"/>
      <c r="K51" s="372"/>
      <c r="L51" s="372"/>
      <c r="M51" s="372"/>
      <c r="N51" s="372"/>
      <c r="O51" s="375"/>
      <c r="P51" s="372"/>
      <c r="Q51" s="137" t="str">
        <f>IF('คะแนน ภ.2'!S51="","",'คะแนน ภ.2'!S51)</f>
        <v/>
      </c>
    </row>
    <row r="52" spans="1:17" ht="18.600000000000001" customHeight="1" x14ac:dyDescent="0.35">
      <c r="A52" s="372" t="s">
        <v>60</v>
      </c>
      <c r="B52" s="372"/>
      <c r="C52" s="372"/>
      <c r="D52" s="372"/>
      <c r="E52" s="372"/>
      <c r="F52" s="372"/>
      <c r="G52" s="372"/>
      <c r="H52" s="372"/>
      <c r="I52" s="372"/>
      <c r="J52" s="372"/>
      <c r="K52" s="372"/>
      <c r="L52" s="372"/>
      <c r="M52" s="372"/>
      <c r="N52" s="372"/>
      <c r="O52" s="372"/>
      <c r="P52" s="372"/>
      <c r="Q52" s="138" t="str">
        <f>IF('คะแนน ภ.2'!S52="","",'คะแนน ภ.2'!S52)</f>
        <v/>
      </c>
    </row>
    <row r="53" spans="1:17" ht="17.399999999999999" customHeight="1" x14ac:dyDescent="0.35"/>
    <row r="54" spans="1:17" ht="17.399999999999999" customHeight="1" x14ac:dyDescent="0.35"/>
    <row r="55" spans="1:17" ht="17.399999999999999" customHeight="1" x14ac:dyDescent="0.35"/>
    <row r="56" spans="1:17" ht="18.899999999999999" customHeight="1" x14ac:dyDescent="0.35"/>
    <row r="57" spans="1:17" ht="18.899999999999999" customHeight="1" x14ac:dyDescent="0.35"/>
  </sheetData>
  <sheetProtection algorithmName="SHA-512" hashValue="YwHc1dWm/8e9Lh08zTEYdem6sol4UlRzc7H9jZkYTe0DmDbApoaH/gx4AkecZEulO0gphmJIiJpAFlWfPbBFYg==" saltValue="pGZuBRpYdSzy2wL6C79XgA==" spinCount="100000" sheet="1" objects="1" scenarios="1"/>
  <mergeCells count="14">
    <mergeCell ref="A51:P51"/>
    <mergeCell ref="A52:P52"/>
    <mergeCell ref="A1:Q1"/>
    <mergeCell ref="A2:A3"/>
    <mergeCell ref="B2:F2"/>
    <mergeCell ref="H2:L2"/>
    <mergeCell ref="B3:F3"/>
    <mergeCell ref="H3:L3"/>
    <mergeCell ref="G2:G4"/>
    <mergeCell ref="M2:M4"/>
    <mergeCell ref="P2:P4"/>
    <mergeCell ref="Q2:Q4"/>
    <mergeCell ref="O2:O3"/>
    <mergeCell ref="N2:N4"/>
  </mergeCells>
  <pageMargins left="0.55118110236220474" right="3.937007874015748E-2" top="0.55118110236220474" bottom="0.55118110236220474" header="0.11811023622047245" footer="0.11811023622047245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1852F-8BC3-4661-B664-F1CB9FFB9C84}">
  <sheetPr codeName="Sheet20">
    <tabColor rgb="FFFF0000"/>
  </sheetPr>
  <dimension ref="A1:AB52"/>
  <sheetViews>
    <sheetView view="pageLayout" zoomScaleNormal="100" workbookViewId="0">
      <selection sqref="A1:M1048576"/>
    </sheetView>
  </sheetViews>
  <sheetFormatPr defaultColWidth="5.59765625" defaultRowHeight="18" x14ac:dyDescent="0.25"/>
  <cols>
    <col min="1" max="2" width="5.59765625" style="385"/>
    <col min="3" max="13" width="6.8984375" style="385" customWidth="1"/>
    <col min="29" max="16384" width="5.59765625" style="92"/>
  </cols>
  <sheetData>
    <row r="1" spans="1:28" ht="24.6" customHeight="1" x14ac:dyDescent="0.25">
      <c r="A1" s="385" t="s">
        <v>483</v>
      </c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</row>
    <row r="2" spans="1:28" ht="21.75" customHeight="1" x14ac:dyDescent="0.25"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</row>
    <row r="3" spans="1:28" ht="21" customHeight="1" x14ac:dyDescent="0.25"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</row>
    <row r="4" spans="1:28" ht="91.2" customHeight="1" x14ac:dyDescent="0.25"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</row>
    <row r="5" spans="1:28" ht="21.6" customHeight="1" x14ac:dyDescent="0.25"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</row>
    <row r="6" spans="1:28" ht="18" customHeight="1" x14ac:dyDescent="0.25"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</row>
    <row r="7" spans="1:28" ht="18" customHeight="1" x14ac:dyDescent="0.25"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</row>
    <row r="8" spans="1:28" ht="18" customHeight="1" x14ac:dyDescent="0.25"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ht="18" customHeight="1" x14ac:dyDescent="0.25"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</row>
    <row r="10" spans="1:28" ht="18" customHeight="1" x14ac:dyDescent="0.25"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</row>
    <row r="11" spans="1:28" ht="18" customHeight="1" x14ac:dyDescent="0.25"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</row>
    <row r="12" spans="1:28" ht="18" customHeight="1" x14ac:dyDescent="0.25"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</row>
    <row r="13" spans="1:28" ht="18" customHeight="1" x14ac:dyDescent="0.25"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</row>
    <row r="14" spans="1:28" ht="18" customHeight="1" x14ac:dyDescent="0.25"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</row>
    <row r="15" spans="1:28" ht="18" customHeight="1" x14ac:dyDescent="0.25"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</row>
    <row r="16" spans="1:28" ht="18" customHeight="1" x14ac:dyDescent="0.25"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</row>
    <row r="17" spans="14:28" ht="18" customHeight="1" x14ac:dyDescent="0.25"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</row>
    <row r="18" spans="14:28" ht="18" customHeight="1" x14ac:dyDescent="0.25"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</row>
    <row r="19" spans="14:28" ht="18" customHeight="1" x14ac:dyDescent="0.25"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</row>
    <row r="20" spans="14:28" ht="18" customHeight="1" x14ac:dyDescent="0.25"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</row>
    <row r="21" spans="14:28" ht="18" customHeight="1" x14ac:dyDescent="0.25"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</row>
    <row r="22" spans="14:28" ht="18" customHeight="1" x14ac:dyDescent="0.25"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</row>
    <row r="23" spans="14:28" ht="18" customHeight="1" x14ac:dyDescent="0.25"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</row>
    <row r="24" spans="14:28" ht="18" customHeight="1" x14ac:dyDescent="0.25"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</row>
    <row r="25" spans="14:28" ht="18" customHeight="1" x14ac:dyDescent="0.25"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</row>
    <row r="26" spans="14:28" ht="18" customHeight="1" x14ac:dyDescent="0.25"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</row>
    <row r="27" spans="14:28" ht="18" customHeight="1" x14ac:dyDescent="0.25"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</row>
    <row r="28" spans="14:28" ht="18" customHeight="1" x14ac:dyDescent="0.25"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</row>
    <row r="29" spans="14:28" ht="18" customHeight="1" x14ac:dyDescent="0.25"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</row>
    <row r="30" spans="14:28" ht="18" customHeight="1" x14ac:dyDescent="0.25"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</row>
    <row r="31" spans="14:28" ht="18" customHeight="1" x14ac:dyDescent="0.25"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</row>
    <row r="32" spans="14:28" ht="18" customHeight="1" x14ac:dyDescent="0.25"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</row>
    <row r="33" spans="14:28" ht="18" customHeight="1" x14ac:dyDescent="0.25"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</row>
    <row r="34" spans="14:28" ht="18" customHeight="1" x14ac:dyDescent="0.25"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</row>
    <row r="35" spans="14:28" ht="18" customHeight="1" x14ac:dyDescent="0.25"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</row>
    <row r="36" spans="14:28" ht="18" customHeight="1" x14ac:dyDescent="0.25"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</row>
    <row r="37" spans="14:28" ht="18" customHeight="1" x14ac:dyDescent="0.25"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</row>
    <row r="38" spans="14:28" ht="18" customHeight="1" x14ac:dyDescent="0.25"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</row>
    <row r="39" spans="14:28" ht="18" customHeight="1" x14ac:dyDescent="0.25"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</row>
    <row r="40" spans="14:28" ht="18" customHeight="1" x14ac:dyDescent="0.25"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</row>
    <row r="41" spans="14:28" ht="18" customHeight="1" x14ac:dyDescent="0.25"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</row>
    <row r="42" spans="14:28" ht="18" customHeight="1" x14ac:dyDescent="0.25"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</row>
    <row r="43" spans="14:28" ht="18" customHeight="1" x14ac:dyDescent="0.25"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</row>
    <row r="44" spans="14:28" ht="18" customHeight="1" x14ac:dyDescent="0.25"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</row>
    <row r="45" spans="14:28" ht="18" customHeight="1" x14ac:dyDescent="0.25"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</row>
    <row r="46" spans="14:28" ht="18" customHeight="1" x14ac:dyDescent="0.25"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</row>
    <row r="47" spans="14:28" ht="18" customHeight="1" x14ac:dyDescent="0.25"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</row>
    <row r="48" spans="14:28" ht="18" customHeight="1" x14ac:dyDescent="0.25"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</row>
    <row r="49" spans="14:28" ht="18" customHeight="1" x14ac:dyDescent="0.25"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</row>
    <row r="50" spans="14:28" ht="18" customHeight="1" x14ac:dyDescent="0.25"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</row>
    <row r="51" spans="14:28" ht="18.600000000000001" customHeight="1" x14ac:dyDescent="0.25"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</row>
    <row r="52" spans="14:28" ht="18.600000000000001" customHeight="1" x14ac:dyDescent="0.25"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</row>
  </sheetData>
  <sheetProtection algorithmName="SHA-512" hashValue="PVweIEv32XuYuzhl4lsC6Ohz5yk6tlvslIXK/oK33GSABfvIJTFkOSzHGOPpwemeu3qfvl7bZUm9ld3JCD0/6Q==" saltValue="kle7gZP0NAY8TG1oz4eyFA==" spinCount="100000" sheet="1" objects="1" scenarios="1"/>
  <protectedRanges>
    <protectedRange sqref="D5:J5" name="ช่วง1_2"/>
  </protectedRanges>
  <mergeCells count="1">
    <mergeCell ref="A1:M1048576"/>
  </mergeCells>
  <pageMargins left="0.55118110236220474" right="0.19685039370078741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380EB-EB33-40AC-ACC8-7A86486CBBF7}">
  <sheetPr codeName="Sheet2">
    <tabColor theme="5"/>
  </sheetPr>
  <dimension ref="A1:AY30"/>
  <sheetViews>
    <sheetView tabSelected="1" zoomScale="80" zoomScaleNormal="80" workbookViewId="0">
      <selection activeCell="I10" sqref="I10:Q10"/>
    </sheetView>
  </sheetViews>
  <sheetFormatPr defaultColWidth="5.59765625" defaultRowHeight="18" x14ac:dyDescent="0.35"/>
  <cols>
    <col min="1" max="19" width="5.59765625" style="1"/>
    <col min="20" max="22" width="3.19921875" style="1" customWidth="1"/>
    <col min="23" max="23" width="12.3984375" style="1" customWidth="1"/>
    <col min="24" max="24" width="23.69921875" style="1" customWidth="1"/>
    <col min="25" max="25" width="9.69921875" style="1" customWidth="1"/>
    <col min="26" max="50" width="5.59765625" style="1"/>
    <col min="51" max="51" width="15" style="1" customWidth="1"/>
    <col min="52" max="16384" width="5.59765625" style="1"/>
  </cols>
  <sheetData>
    <row r="1" spans="1:25" ht="25.8" x14ac:dyDescent="0.35">
      <c r="A1" s="228" t="s">
        <v>28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3"/>
      <c r="X1" s="3"/>
      <c r="Y1" s="3"/>
    </row>
    <row r="2" spans="1:25" ht="18.60000000000000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3"/>
      <c r="X2" s="3"/>
      <c r="Y2" s="3"/>
    </row>
    <row r="3" spans="1:25" x14ac:dyDescent="0.35">
      <c r="A3" s="2"/>
      <c r="B3" s="212" t="s">
        <v>0</v>
      </c>
      <c r="C3" s="212"/>
      <c r="D3" s="212"/>
      <c r="E3" s="212"/>
      <c r="F3" s="212"/>
      <c r="G3" s="212"/>
      <c r="H3" s="212"/>
      <c r="I3" s="229">
        <v>2568</v>
      </c>
      <c r="J3" s="230"/>
      <c r="K3" s="230"/>
      <c r="L3" s="230"/>
      <c r="M3" s="230"/>
      <c r="N3" s="230"/>
      <c r="O3" s="230"/>
      <c r="P3" s="230"/>
      <c r="Q3" s="231"/>
      <c r="R3" s="5"/>
      <c r="S3" s="5"/>
      <c r="T3" s="5"/>
      <c r="U3" s="5"/>
      <c r="V3" s="2"/>
      <c r="W3" s="3"/>
      <c r="X3" s="3"/>
      <c r="Y3" s="3"/>
    </row>
    <row r="4" spans="1:25" x14ac:dyDescent="0.35">
      <c r="A4" s="2"/>
      <c r="B4" s="212" t="s">
        <v>1</v>
      </c>
      <c r="C4" s="212"/>
      <c r="D4" s="212"/>
      <c r="E4" s="212"/>
      <c r="F4" s="212"/>
      <c r="G4" s="212"/>
      <c r="H4" s="212"/>
      <c r="I4" s="213" t="s">
        <v>494</v>
      </c>
      <c r="J4" s="214"/>
      <c r="K4" s="214"/>
      <c r="L4" s="214"/>
      <c r="M4" s="214"/>
      <c r="N4" s="214"/>
      <c r="O4" s="214"/>
      <c r="P4" s="214"/>
      <c r="Q4" s="215"/>
      <c r="R4" s="5"/>
      <c r="S4" s="5"/>
      <c r="T4" s="5"/>
      <c r="U4" s="5"/>
      <c r="V4" s="2"/>
      <c r="W4" s="3"/>
      <c r="X4" s="3"/>
      <c r="Y4" s="3"/>
    </row>
    <row r="5" spans="1:25" x14ac:dyDescent="0.35">
      <c r="A5" s="2"/>
      <c r="B5" s="212" t="s">
        <v>2</v>
      </c>
      <c r="C5" s="212"/>
      <c r="D5" s="212"/>
      <c r="E5" s="212"/>
      <c r="F5" s="212"/>
      <c r="G5" s="212"/>
      <c r="H5" s="212"/>
      <c r="I5" s="213" t="s">
        <v>29</v>
      </c>
      <c r="J5" s="214"/>
      <c r="K5" s="214"/>
      <c r="L5" s="214"/>
      <c r="M5" s="214"/>
      <c r="N5" s="214"/>
      <c r="O5" s="214"/>
      <c r="P5" s="214"/>
      <c r="Q5" s="215"/>
      <c r="R5" s="5"/>
      <c r="S5" s="5"/>
      <c r="T5" s="5"/>
      <c r="U5" s="5"/>
      <c r="V5" s="2"/>
      <c r="W5" s="3"/>
      <c r="X5" s="3"/>
      <c r="Y5" s="3"/>
    </row>
    <row r="6" spans="1:25" x14ac:dyDescent="0.35">
      <c r="A6" s="2"/>
      <c r="B6" s="212" t="s">
        <v>3</v>
      </c>
      <c r="C6" s="212"/>
      <c r="D6" s="212"/>
      <c r="E6" s="212"/>
      <c r="F6" s="212"/>
      <c r="G6" s="212"/>
      <c r="H6" s="212"/>
      <c r="I6" s="213" t="s">
        <v>29</v>
      </c>
      <c r="J6" s="214"/>
      <c r="K6" s="214"/>
      <c r="L6" s="214"/>
      <c r="M6" s="214"/>
      <c r="N6" s="214"/>
      <c r="O6" s="214"/>
      <c r="P6" s="214"/>
      <c r="Q6" s="215"/>
      <c r="R6" s="5"/>
      <c r="S6" s="5"/>
      <c r="T6" s="5"/>
      <c r="U6" s="5"/>
      <c r="V6" s="2"/>
      <c r="W6" s="3"/>
      <c r="X6" s="3"/>
      <c r="Y6" s="3"/>
    </row>
    <row r="7" spans="1:25" x14ac:dyDescent="0.35">
      <c r="A7" s="2"/>
      <c r="B7" s="212" t="s">
        <v>4</v>
      </c>
      <c r="C7" s="212"/>
      <c r="D7" s="212"/>
      <c r="E7" s="212"/>
      <c r="F7" s="212"/>
      <c r="G7" s="212"/>
      <c r="H7" s="212"/>
      <c r="I7" s="213" t="s">
        <v>30</v>
      </c>
      <c r="J7" s="214"/>
      <c r="K7" s="214"/>
      <c r="L7" s="214"/>
      <c r="M7" s="214"/>
      <c r="N7" s="214"/>
      <c r="O7" s="214"/>
      <c r="P7" s="214"/>
      <c r="Q7" s="215"/>
      <c r="R7" s="5"/>
      <c r="S7" s="5"/>
      <c r="T7" s="5"/>
      <c r="U7" s="5"/>
      <c r="V7" s="2"/>
      <c r="W7" s="3"/>
      <c r="X7" s="3"/>
      <c r="Y7" s="3"/>
    </row>
    <row r="8" spans="1:25" x14ac:dyDescent="0.35">
      <c r="A8" s="2"/>
      <c r="B8" s="212" t="s">
        <v>5</v>
      </c>
      <c r="C8" s="212"/>
      <c r="D8" s="212"/>
      <c r="E8" s="212"/>
      <c r="F8" s="212"/>
      <c r="G8" s="212"/>
      <c r="H8" s="212"/>
      <c r="I8" s="213" t="s">
        <v>31</v>
      </c>
      <c r="J8" s="214"/>
      <c r="K8" s="214"/>
      <c r="L8" s="214"/>
      <c r="M8" s="214"/>
      <c r="N8" s="214"/>
      <c r="O8" s="214"/>
      <c r="P8" s="214"/>
      <c r="Q8" s="215"/>
      <c r="R8" s="5"/>
      <c r="S8" s="5"/>
      <c r="T8" s="5"/>
      <c r="U8" s="5"/>
      <c r="V8" s="2"/>
      <c r="W8" s="3"/>
      <c r="X8" s="3"/>
      <c r="Y8" s="3"/>
    </row>
    <row r="9" spans="1:25" x14ac:dyDescent="0.35">
      <c r="A9" s="2"/>
      <c r="B9" s="212" t="s">
        <v>6</v>
      </c>
      <c r="C9" s="212"/>
      <c r="D9" s="212"/>
      <c r="E9" s="212"/>
      <c r="F9" s="212"/>
      <c r="G9" s="212"/>
      <c r="H9" s="212"/>
      <c r="I9" s="213" t="s">
        <v>493</v>
      </c>
      <c r="J9" s="214"/>
      <c r="K9" s="214"/>
      <c r="L9" s="214"/>
      <c r="M9" s="214"/>
      <c r="N9" s="214"/>
      <c r="O9" s="214"/>
      <c r="P9" s="214"/>
      <c r="Q9" s="215"/>
      <c r="R9" s="5"/>
      <c r="S9" s="5"/>
      <c r="T9" s="5"/>
      <c r="U9" s="5"/>
      <c r="V9" s="2"/>
      <c r="W9" s="3"/>
      <c r="X9" s="3"/>
      <c r="Y9" s="3"/>
    </row>
    <row r="10" spans="1:25" x14ac:dyDescent="0.35">
      <c r="A10" s="2"/>
      <c r="B10" s="212" t="s">
        <v>7</v>
      </c>
      <c r="C10" s="212"/>
      <c r="D10" s="212"/>
      <c r="E10" s="212"/>
      <c r="F10" s="212"/>
      <c r="G10" s="212"/>
      <c r="H10" s="212"/>
      <c r="I10" s="213"/>
      <c r="J10" s="214"/>
      <c r="K10" s="214"/>
      <c r="L10" s="214"/>
      <c r="M10" s="214"/>
      <c r="N10" s="214"/>
      <c r="O10" s="214"/>
      <c r="P10" s="214"/>
      <c r="Q10" s="215"/>
      <c r="R10" s="5"/>
      <c r="S10" s="5"/>
      <c r="T10" s="5"/>
      <c r="U10" s="5"/>
      <c r="V10" s="2"/>
      <c r="W10" s="3"/>
      <c r="X10" s="3"/>
      <c r="Y10" s="3"/>
    </row>
    <row r="11" spans="1:25" x14ac:dyDescent="0.35">
      <c r="A11" s="2"/>
      <c r="B11" s="212" t="s">
        <v>8</v>
      </c>
      <c r="C11" s="212"/>
      <c r="D11" s="212"/>
      <c r="E11" s="212"/>
      <c r="F11" s="212"/>
      <c r="G11" s="212"/>
      <c r="H11" s="212"/>
      <c r="I11" s="213"/>
      <c r="J11" s="214"/>
      <c r="K11" s="214"/>
      <c r="L11" s="214"/>
      <c r="M11" s="214"/>
      <c r="N11" s="214"/>
      <c r="O11" s="214"/>
      <c r="P11" s="214"/>
      <c r="Q11" s="215"/>
      <c r="R11" s="5"/>
      <c r="S11" s="5"/>
      <c r="T11" s="5"/>
      <c r="U11" s="5"/>
      <c r="V11" s="2"/>
      <c r="W11" s="3"/>
      <c r="X11" s="3"/>
      <c r="Y11" s="3"/>
    </row>
    <row r="12" spans="1:25" x14ac:dyDescent="0.35">
      <c r="A12" s="2"/>
      <c r="B12" s="212" t="s">
        <v>10</v>
      </c>
      <c r="C12" s="212"/>
      <c r="D12" s="212"/>
      <c r="E12" s="212"/>
      <c r="F12" s="212"/>
      <c r="G12" s="212"/>
      <c r="H12" s="212"/>
      <c r="I12" s="213"/>
      <c r="J12" s="214"/>
      <c r="K12" s="214"/>
      <c r="L12" s="214"/>
      <c r="M12" s="214"/>
      <c r="N12" s="214"/>
      <c r="O12" s="214"/>
      <c r="P12" s="214"/>
      <c r="Q12" s="215"/>
      <c r="R12" s="5"/>
      <c r="S12" s="5"/>
      <c r="T12" s="5"/>
      <c r="U12" s="5"/>
      <c r="V12" s="2"/>
      <c r="W12" s="3"/>
      <c r="X12" s="3"/>
      <c r="Y12" s="3"/>
    </row>
    <row r="13" spans="1:25" x14ac:dyDescent="0.35">
      <c r="A13" s="2"/>
      <c r="B13" s="212" t="s">
        <v>12</v>
      </c>
      <c r="C13" s="212"/>
      <c r="D13" s="212"/>
      <c r="E13" s="212"/>
      <c r="F13" s="212"/>
      <c r="G13" s="212"/>
      <c r="H13" s="212"/>
      <c r="I13" s="213"/>
      <c r="J13" s="214"/>
      <c r="K13" s="214"/>
      <c r="L13" s="214"/>
      <c r="M13" s="214"/>
      <c r="N13" s="214"/>
      <c r="O13" s="214"/>
      <c r="P13" s="214"/>
      <c r="Q13" s="215"/>
      <c r="R13" s="5"/>
      <c r="S13" s="5"/>
      <c r="T13" s="5"/>
      <c r="U13" s="5"/>
      <c r="V13" s="2"/>
      <c r="W13" s="3"/>
      <c r="X13" s="3"/>
      <c r="Y13" s="3"/>
    </row>
    <row r="14" spans="1:25" x14ac:dyDescent="0.35">
      <c r="A14" s="2"/>
      <c r="B14" s="212" t="s">
        <v>13</v>
      </c>
      <c r="C14" s="212"/>
      <c r="D14" s="212"/>
      <c r="E14" s="212"/>
      <c r="F14" s="212"/>
      <c r="G14" s="212"/>
      <c r="H14" s="212"/>
      <c r="I14" s="225" t="str">
        <f>IF(ISBLANK(I13)=TRUE,"",I13/40)</f>
        <v/>
      </c>
      <c r="J14" s="226"/>
      <c r="K14" s="226"/>
      <c r="L14" s="226"/>
      <c r="M14" s="226"/>
      <c r="N14" s="226"/>
      <c r="O14" s="226"/>
      <c r="P14" s="226"/>
      <c r="Q14" s="227"/>
      <c r="R14" s="5"/>
      <c r="S14" s="5"/>
      <c r="T14" s="5"/>
      <c r="U14" s="5"/>
      <c r="V14" s="2"/>
      <c r="W14" s="3"/>
      <c r="X14" s="3"/>
      <c r="Y14" s="3"/>
    </row>
    <row r="15" spans="1:25" x14ac:dyDescent="0.35">
      <c r="A15" s="2"/>
      <c r="B15" s="212" t="s">
        <v>14</v>
      </c>
      <c r="C15" s="212"/>
      <c r="D15" s="212"/>
      <c r="E15" s="212"/>
      <c r="F15" s="212"/>
      <c r="G15" s="212"/>
      <c r="H15" s="212"/>
      <c r="I15" s="213"/>
      <c r="J15" s="214"/>
      <c r="K15" s="214"/>
      <c r="L15" s="214"/>
      <c r="M15" s="214"/>
      <c r="N15" s="214"/>
      <c r="O15" s="214"/>
      <c r="P15" s="214"/>
      <c r="Q15" s="215"/>
      <c r="R15" s="5"/>
      <c r="S15" s="5"/>
      <c r="T15" s="5"/>
      <c r="U15" s="5"/>
      <c r="V15" s="2"/>
      <c r="W15" s="3"/>
      <c r="X15" s="3"/>
      <c r="Y15" s="3"/>
    </row>
    <row r="16" spans="1:25" x14ac:dyDescent="0.35">
      <c r="A16" s="2"/>
      <c r="B16" s="212" t="s">
        <v>16</v>
      </c>
      <c r="C16" s="212"/>
      <c r="D16" s="212"/>
      <c r="E16" s="212"/>
      <c r="F16" s="212"/>
      <c r="G16" s="212"/>
      <c r="H16" s="212"/>
      <c r="I16" s="213">
        <v>80</v>
      </c>
      <c r="J16" s="214"/>
      <c r="K16" s="214"/>
      <c r="L16" s="214"/>
      <c r="M16" s="214"/>
      <c r="N16" s="214"/>
      <c r="O16" s="214"/>
      <c r="P16" s="214"/>
      <c r="Q16" s="215"/>
      <c r="R16" s="5"/>
      <c r="S16" s="5"/>
      <c r="T16" s="5"/>
      <c r="U16" s="5"/>
      <c r="V16" s="2"/>
      <c r="W16" s="3"/>
      <c r="X16" s="3"/>
      <c r="Y16" s="3"/>
    </row>
    <row r="17" spans="1:51" x14ac:dyDescent="0.35">
      <c r="A17" s="2"/>
      <c r="B17" s="212" t="s">
        <v>17</v>
      </c>
      <c r="C17" s="212"/>
      <c r="D17" s="212"/>
      <c r="E17" s="212"/>
      <c r="F17" s="212"/>
      <c r="G17" s="212"/>
      <c r="H17" s="212"/>
      <c r="I17" s="225">
        <f>IF(ISBLANK(I16)=TRUE,"",100-I16)</f>
        <v>20</v>
      </c>
      <c r="J17" s="226"/>
      <c r="K17" s="226"/>
      <c r="L17" s="226"/>
      <c r="M17" s="226"/>
      <c r="N17" s="226"/>
      <c r="O17" s="226"/>
      <c r="P17" s="226"/>
      <c r="Q17" s="227"/>
      <c r="R17" s="5"/>
      <c r="S17" s="5"/>
      <c r="T17" s="5"/>
      <c r="U17" s="5"/>
      <c r="V17" s="2"/>
      <c r="W17" s="3"/>
      <c r="X17" s="3"/>
      <c r="Y17" s="3"/>
    </row>
    <row r="18" spans="1:51" x14ac:dyDescent="0.35">
      <c r="A18" s="2"/>
      <c r="B18" s="212" t="s">
        <v>18</v>
      </c>
      <c r="C18" s="212"/>
      <c r="D18" s="212"/>
      <c r="E18" s="212"/>
      <c r="F18" s="212"/>
      <c r="G18" s="212"/>
      <c r="H18" s="212"/>
      <c r="I18" s="222">
        <v>80</v>
      </c>
      <c r="J18" s="223"/>
      <c r="K18" s="223"/>
      <c r="L18" s="223"/>
      <c r="M18" s="223"/>
      <c r="N18" s="223"/>
      <c r="O18" s="223"/>
      <c r="P18" s="223"/>
      <c r="Q18" s="224"/>
      <c r="R18" s="5"/>
      <c r="S18" s="5"/>
      <c r="T18" s="5"/>
      <c r="U18" s="5"/>
      <c r="V18" s="2"/>
      <c r="W18" s="3"/>
      <c r="X18" s="3"/>
      <c r="Y18" s="3"/>
    </row>
    <row r="19" spans="1:51" x14ac:dyDescent="0.35">
      <c r="A19" s="2"/>
      <c r="B19" s="212" t="s">
        <v>480</v>
      </c>
      <c r="C19" s="212"/>
      <c r="D19" s="212"/>
      <c r="E19" s="212"/>
      <c r="F19" s="212"/>
      <c r="G19" s="212"/>
      <c r="H19" s="212"/>
      <c r="I19" s="213"/>
      <c r="J19" s="214"/>
      <c r="K19" s="214"/>
      <c r="L19" s="214"/>
      <c r="M19" s="214"/>
      <c r="N19" s="214"/>
      <c r="O19" s="214"/>
      <c r="P19" s="214"/>
      <c r="Q19" s="215"/>
      <c r="R19" s="5"/>
      <c r="S19" s="5"/>
      <c r="T19" s="5"/>
      <c r="U19" s="5"/>
      <c r="V19" s="2"/>
      <c r="W19" s="3"/>
      <c r="X19" s="3"/>
      <c r="Y19" s="3"/>
    </row>
    <row r="20" spans="1:51" x14ac:dyDescent="0.35">
      <c r="A20" s="2"/>
      <c r="B20" s="212" t="s">
        <v>478</v>
      </c>
      <c r="C20" s="212"/>
      <c r="D20" s="212"/>
      <c r="E20" s="212"/>
      <c r="F20" s="212"/>
      <c r="G20" s="212"/>
      <c r="H20" s="212"/>
      <c r="I20" s="213"/>
      <c r="J20" s="214"/>
      <c r="K20" s="214"/>
      <c r="L20" s="214"/>
      <c r="M20" s="214"/>
      <c r="N20" s="214"/>
      <c r="O20" s="214"/>
      <c r="P20" s="214"/>
      <c r="Q20" s="215"/>
      <c r="R20" s="5"/>
      <c r="S20" s="5"/>
      <c r="T20" s="5"/>
      <c r="U20" s="5"/>
      <c r="V20" s="2"/>
      <c r="W20" s="3"/>
      <c r="X20" s="3"/>
      <c r="Y20" s="3"/>
    </row>
    <row r="21" spans="1:51" x14ac:dyDescent="0.35">
      <c r="A21" s="2"/>
      <c r="B21" s="212" t="s">
        <v>479</v>
      </c>
      <c r="C21" s="212"/>
      <c r="D21" s="212"/>
      <c r="E21" s="212"/>
      <c r="F21" s="212"/>
      <c r="G21" s="212"/>
      <c r="H21" s="212"/>
      <c r="I21" s="213"/>
      <c r="J21" s="214"/>
      <c r="K21" s="214"/>
      <c r="L21" s="214"/>
      <c r="M21" s="214"/>
      <c r="N21" s="214"/>
      <c r="O21" s="214"/>
      <c r="P21" s="214"/>
      <c r="Q21" s="215"/>
      <c r="R21" s="5"/>
      <c r="S21" s="5"/>
      <c r="T21" s="5"/>
      <c r="U21" s="5"/>
      <c r="V21" s="2"/>
      <c r="W21" s="3"/>
      <c r="X21" s="3"/>
      <c r="Y21" s="3"/>
    </row>
    <row r="22" spans="1:51" x14ac:dyDescent="0.35">
      <c r="A22" s="2"/>
      <c r="B22" s="212" t="s">
        <v>19</v>
      </c>
      <c r="C22" s="212"/>
      <c r="D22" s="212"/>
      <c r="E22" s="212"/>
      <c r="F22" s="212"/>
      <c r="G22" s="212"/>
      <c r="H22" s="212"/>
      <c r="I22" s="213"/>
      <c r="J22" s="214"/>
      <c r="K22" s="214"/>
      <c r="L22" s="214"/>
      <c r="M22" s="214"/>
      <c r="N22" s="214"/>
      <c r="O22" s="214"/>
      <c r="P22" s="214"/>
      <c r="Q22" s="215"/>
      <c r="R22" s="5"/>
      <c r="S22" s="5"/>
      <c r="T22" s="5"/>
      <c r="U22" s="5"/>
      <c r="V22" s="2"/>
      <c r="W22" s="3"/>
      <c r="X22" s="3"/>
      <c r="Y22" s="3"/>
    </row>
    <row r="23" spans="1:51" x14ac:dyDescent="0.35">
      <c r="A23" s="2"/>
      <c r="B23" s="212" t="s">
        <v>20</v>
      </c>
      <c r="C23" s="212"/>
      <c r="D23" s="212"/>
      <c r="E23" s="212"/>
      <c r="F23" s="212"/>
      <c r="G23" s="212"/>
      <c r="H23" s="212"/>
      <c r="I23" s="213"/>
      <c r="J23" s="214"/>
      <c r="K23" s="214"/>
      <c r="L23" s="214"/>
      <c r="M23" s="214"/>
      <c r="N23" s="214"/>
      <c r="O23" s="214"/>
      <c r="P23" s="214"/>
      <c r="Q23" s="215"/>
      <c r="R23" s="5"/>
      <c r="S23" s="5"/>
      <c r="T23" s="5"/>
      <c r="U23" s="5"/>
      <c r="V23" s="2"/>
      <c r="W23" s="3"/>
      <c r="X23" s="3"/>
      <c r="Y23" s="3"/>
    </row>
    <row r="24" spans="1:51" x14ac:dyDescent="0.35">
      <c r="A24" s="2"/>
      <c r="B24" s="212" t="s">
        <v>21</v>
      </c>
      <c r="C24" s="212"/>
      <c r="D24" s="212"/>
      <c r="E24" s="212"/>
      <c r="F24" s="212"/>
      <c r="G24" s="212"/>
      <c r="H24" s="212"/>
      <c r="I24" s="213"/>
      <c r="J24" s="214"/>
      <c r="K24" s="214"/>
      <c r="L24" s="214"/>
      <c r="M24" s="214"/>
      <c r="N24" s="214"/>
      <c r="O24" s="214"/>
      <c r="P24" s="214"/>
      <c r="Q24" s="215"/>
      <c r="R24" s="5"/>
      <c r="S24" s="5"/>
      <c r="T24" s="5"/>
      <c r="U24" s="5"/>
      <c r="V24" s="2"/>
      <c r="W24" s="3"/>
      <c r="X24" s="3"/>
      <c r="Y24" s="3"/>
    </row>
    <row r="25" spans="1:51" x14ac:dyDescent="0.35">
      <c r="A25" s="2"/>
      <c r="B25" s="212" t="s">
        <v>22</v>
      </c>
      <c r="C25" s="212"/>
      <c r="D25" s="212"/>
      <c r="E25" s="212"/>
      <c r="F25" s="212"/>
      <c r="G25" s="212"/>
      <c r="H25" s="212"/>
      <c r="I25" s="213" t="s">
        <v>23</v>
      </c>
      <c r="J25" s="214"/>
      <c r="K25" s="214"/>
      <c r="L25" s="214"/>
      <c r="M25" s="214"/>
      <c r="N25" s="214"/>
      <c r="O25" s="214"/>
      <c r="P25" s="214"/>
      <c r="Q25" s="215"/>
      <c r="R25" s="5"/>
      <c r="S25" s="5"/>
      <c r="T25" s="5"/>
      <c r="U25" s="5"/>
      <c r="V25" s="2"/>
      <c r="W25" s="3"/>
      <c r="X25" s="3"/>
      <c r="Y25" s="3"/>
    </row>
    <row r="26" spans="1:51" x14ac:dyDescent="0.35">
      <c r="A26" s="2"/>
      <c r="B26" s="212" t="s">
        <v>24</v>
      </c>
      <c r="C26" s="212"/>
      <c r="D26" s="212"/>
      <c r="E26" s="212"/>
      <c r="F26" s="212"/>
      <c r="G26" s="212"/>
      <c r="H26" s="212"/>
      <c r="I26" s="213" t="s">
        <v>449</v>
      </c>
      <c r="J26" s="214"/>
      <c r="K26" s="214"/>
      <c r="L26" s="214"/>
      <c r="M26" s="214"/>
      <c r="N26" s="214"/>
      <c r="O26" s="214"/>
      <c r="P26" s="214"/>
      <c r="Q26" s="215"/>
      <c r="R26" s="5"/>
      <c r="S26" s="5"/>
      <c r="T26" s="5"/>
      <c r="U26" s="5"/>
      <c r="V26" s="2"/>
      <c r="W26" s="3"/>
      <c r="X26" s="3"/>
      <c r="Y26" s="3"/>
    </row>
    <row r="27" spans="1:51" x14ac:dyDescent="0.35">
      <c r="A27" s="2"/>
      <c r="B27" s="212" t="s">
        <v>25</v>
      </c>
      <c r="C27" s="212"/>
      <c r="D27" s="212"/>
      <c r="E27" s="212"/>
      <c r="F27" s="212"/>
      <c r="G27" s="212"/>
      <c r="H27" s="212"/>
      <c r="I27" s="213" t="s">
        <v>402</v>
      </c>
      <c r="J27" s="214"/>
      <c r="K27" s="214"/>
      <c r="L27" s="214"/>
      <c r="M27" s="214"/>
      <c r="N27" s="214"/>
      <c r="O27" s="214"/>
      <c r="P27" s="214"/>
      <c r="Q27" s="215"/>
      <c r="R27" s="5"/>
      <c r="S27" s="5"/>
      <c r="T27" s="5"/>
      <c r="U27" s="5"/>
      <c r="V27" s="2"/>
      <c r="W27" s="3"/>
      <c r="X27" s="3"/>
      <c r="Y27" s="3"/>
    </row>
    <row r="28" spans="1:51" x14ac:dyDescent="0.35">
      <c r="A28" s="2"/>
      <c r="B28" s="212" t="s">
        <v>26</v>
      </c>
      <c r="C28" s="212"/>
      <c r="D28" s="212"/>
      <c r="E28" s="212"/>
      <c r="F28" s="212"/>
      <c r="G28" s="212"/>
      <c r="H28" s="212"/>
      <c r="I28" s="219" t="s">
        <v>495</v>
      </c>
      <c r="J28" s="220"/>
      <c r="K28" s="220"/>
      <c r="L28" s="220"/>
      <c r="M28" s="220"/>
      <c r="N28" s="220"/>
      <c r="O28" s="220"/>
      <c r="P28" s="220"/>
      <c r="Q28" s="221"/>
      <c r="R28" s="5"/>
      <c r="S28" s="5"/>
      <c r="T28" s="5"/>
      <c r="U28" s="5"/>
      <c r="V28" s="2"/>
      <c r="W28" s="3"/>
      <c r="X28" s="3"/>
      <c r="Y28" s="3"/>
    </row>
    <row r="29" spans="1:51" x14ac:dyDescent="0.35">
      <c r="A29" s="2"/>
      <c r="B29" s="212" t="s">
        <v>107</v>
      </c>
      <c r="C29" s="212"/>
      <c r="D29" s="212"/>
      <c r="E29" s="212"/>
      <c r="F29" s="212"/>
      <c r="G29" s="212"/>
      <c r="H29" s="212"/>
      <c r="I29" s="216" t="s">
        <v>496</v>
      </c>
      <c r="J29" s="217"/>
      <c r="K29" s="217"/>
      <c r="L29" s="217"/>
      <c r="M29" s="217"/>
      <c r="N29" s="217"/>
      <c r="O29" s="217"/>
      <c r="P29" s="217"/>
      <c r="Q29" s="218"/>
      <c r="R29" s="5"/>
      <c r="S29" s="5"/>
      <c r="T29" s="5"/>
      <c r="U29" s="5"/>
      <c r="V29" s="2"/>
      <c r="W29" s="3"/>
      <c r="X29" s="3"/>
      <c r="Y29" s="3"/>
    </row>
    <row r="30" spans="1:51" x14ac:dyDescent="0.35">
      <c r="AY30" s="4" t="s">
        <v>27</v>
      </c>
    </row>
  </sheetData>
  <sheetProtection algorithmName="SHA-512" hashValue="/lPoP/ivxLkABKTSGerd6/lMody59OTSKvGvLpiNUTeqwYfBFFH6i0Pk4eD4/Oyg6qryyFI8FNPmuKq+FdgAYQ==" saltValue="U93/K4desFClUdNCF+7SjQ==" spinCount="100000" sheet="1" objects="1" scenarios="1"/>
  <mergeCells count="55">
    <mergeCell ref="B5:H5"/>
    <mergeCell ref="I5:Q5"/>
    <mergeCell ref="A1:V1"/>
    <mergeCell ref="B3:H3"/>
    <mergeCell ref="I3:Q3"/>
    <mergeCell ref="B4:H4"/>
    <mergeCell ref="I4:Q4"/>
    <mergeCell ref="B6:H6"/>
    <mergeCell ref="I6:Q6"/>
    <mergeCell ref="B7:H7"/>
    <mergeCell ref="I7:Q7"/>
    <mergeCell ref="B8:H8"/>
    <mergeCell ref="I8:Q8"/>
    <mergeCell ref="B9:H9"/>
    <mergeCell ref="I9:Q9"/>
    <mergeCell ref="B10:H10"/>
    <mergeCell ref="I10:Q10"/>
    <mergeCell ref="B11:H11"/>
    <mergeCell ref="I11:Q11"/>
    <mergeCell ref="B12:H12"/>
    <mergeCell ref="I12:Q12"/>
    <mergeCell ref="B13:H13"/>
    <mergeCell ref="I13:Q13"/>
    <mergeCell ref="B14:H14"/>
    <mergeCell ref="I14:Q14"/>
    <mergeCell ref="B15:H15"/>
    <mergeCell ref="I15:Q15"/>
    <mergeCell ref="B16:H16"/>
    <mergeCell ref="I16:Q16"/>
    <mergeCell ref="B17:H17"/>
    <mergeCell ref="I17:Q17"/>
    <mergeCell ref="I18:Q18"/>
    <mergeCell ref="B19:H19"/>
    <mergeCell ref="I19:Q19"/>
    <mergeCell ref="B22:H22"/>
    <mergeCell ref="I22:Q22"/>
    <mergeCell ref="B18:H18"/>
    <mergeCell ref="B20:H20"/>
    <mergeCell ref="I20:Q20"/>
    <mergeCell ref="B21:H21"/>
    <mergeCell ref="I21:Q21"/>
    <mergeCell ref="B29:H29"/>
    <mergeCell ref="I29:Q29"/>
    <mergeCell ref="B26:H26"/>
    <mergeCell ref="I26:Q26"/>
    <mergeCell ref="B27:H27"/>
    <mergeCell ref="I27:Q27"/>
    <mergeCell ref="B28:H28"/>
    <mergeCell ref="I28:Q28"/>
    <mergeCell ref="B23:H23"/>
    <mergeCell ref="I23:Q23"/>
    <mergeCell ref="B24:H24"/>
    <mergeCell ref="I24:Q24"/>
    <mergeCell ref="B25:H25"/>
    <mergeCell ref="I25:Q25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BA2EA60-DEE2-4CEA-A328-72B13DBD5B86}">
          <x14:formula1>
            <xm:f>รายการ!$C$2:$C$3</xm:f>
          </x14:formula1>
          <xm:sqref>I15:Q15</xm:sqref>
        </x14:dataValidation>
        <x14:dataValidation type="list" allowBlank="1" showInputMessage="1" showErrorMessage="1" xr:uid="{CE7A9A7C-1DCC-4DC9-A916-76DF0465154A}">
          <x14:formula1>
            <xm:f>รายการ!$N$2:$N$9</xm:f>
          </x14:formula1>
          <xm:sqref>I10:Q10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518C0-FC30-4375-A515-EAE2D6EDCC7D}">
  <sheetPr codeName="Sheet21">
    <tabColor rgb="FFFF0000"/>
  </sheetPr>
  <dimension ref="A1:I52"/>
  <sheetViews>
    <sheetView view="pageLayout" zoomScaleNormal="100" workbookViewId="0">
      <selection activeCell="I51" sqref="I51"/>
    </sheetView>
  </sheetViews>
  <sheetFormatPr defaultColWidth="5.59765625" defaultRowHeight="21" x14ac:dyDescent="0.25"/>
  <cols>
    <col min="1" max="1" width="5.59765625" style="104"/>
    <col min="2" max="2" width="5.8984375" style="104" customWidth="1"/>
    <col min="3" max="7" width="12.796875" style="104" customWidth="1"/>
    <col min="8" max="9" width="6.19921875" style="104" customWidth="1"/>
    <col min="10" max="16384" width="5.59765625" style="104"/>
  </cols>
  <sheetData>
    <row r="1" spans="1:9" x14ac:dyDescent="0.25">
      <c r="A1" s="397" t="s">
        <v>36</v>
      </c>
      <c r="B1" s="389" t="s">
        <v>482</v>
      </c>
      <c r="C1" s="400"/>
      <c r="D1" s="400"/>
      <c r="E1" s="400"/>
      <c r="F1" s="400"/>
      <c r="G1" s="400"/>
      <c r="H1" s="400"/>
      <c r="I1" s="401"/>
    </row>
    <row r="2" spans="1:9" ht="21.75" customHeight="1" x14ac:dyDescent="0.25">
      <c r="A2" s="398"/>
      <c r="B2" s="389" t="s">
        <v>52</v>
      </c>
      <c r="C2" s="390"/>
      <c r="D2" s="390"/>
      <c r="E2" s="390"/>
      <c r="F2" s="390"/>
      <c r="G2" s="391"/>
      <c r="H2" s="392" t="s">
        <v>56</v>
      </c>
      <c r="I2" s="392" t="s">
        <v>51</v>
      </c>
    </row>
    <row r="3" spans="1:9" ht="21" customHeight="1" x14ac:dyDescent="0.25">
      <c r="A3" s="398"/>
      <c r="B3" s="393" t="s">
        <v>291</v>
      </c>
      <c r="C3" s="395" t="str">
        <f>IF(ตั้งค่าประเมินอ่านคิดฯ!A2="","",ตั้งค่าประเมินอ่านคิดฯ!A2)</f>
        <v>1. สามารถอ่านเพื่อหาข้อมูลสารสนเทศจากสื่อประเภทต่าง ๆ</v>
      </c>
      <c r="D3" s="395" t="str">
        <f>IF(ตั้งค่าประเมินอ่านคิดฯ!A3="","",ตั้งค่าประเมินอ่านคิดฯ!A3)</f>
        <v>2. สามารถจับประเด็นสำคัญ เป็นเหตุเป็นผลจากเรื่องที่อ่าน</v>
      </c>
      <c r="E3" s="395" t="str">
        <f>IF(ตั้งค่าประเมินอ่านคิดฯ!A4="","",ตั้งค่าประเมินอ่านคิดฯ!A4)</f>
        <v>3. สามารถเชื่อมโยงความสัมพันธ์ของเรื่องราวเหตุการณ์</v>
      </c>
      <c r="F3" s="395" t="str">
        <f>IF(ตั้งค่าประเมินอ่านคิดฯ!A5="","",ตั้งค่าประเมินอ่านคิดฯ!A5)</f>
        <v>4. สามารถแสดงความคิดเห็นต่อเรื่องที่อ่าน</v>
      </c>
      <c r="G3" s="395" t="str">
        <f>IF(ตั้งค่าประเมินอ่านคิดฯ!A6="","",ตั้งค่าประเมินอ่านคิดฯ!A6)</f>
        <v>5. สามารถถ่ายทอดความเข้าใจ ความคิดเห็นโดยการเขียน</v>
      </c>
      <c r="H3" s="392"/>
      <c r="I3" s="392"/>
    </row>
    <row r="4" spans="1:9" ht="120.6" customHeight="1" x14ac:dyDescent="0.25">
      <c r="A4" s="398"/>
      <c r="B4" s="394"/>
      <c r="C4" s="396"/>
      <c r="D4" s="396"/>
      <c r="E4" s="396"/>
      <c r="F4" s="396"/>
      <c r="G4" s="396"/>
      <c r="H4" s="392"/>
      <c r="I4" s="392"/>
    </row>
    <row r="5" spans="1:9" ht="24.6" customHeight="1" x14ac:dyDescent="0.25">
      <c r="A5" s="399"/>
      <c r="B5" s="105" t="s">
        <v>54</v>
      </c>
      <c r="C5" s="106">
        <f>IF(อ่านคิดวิเคราะห์ฯ!D5="","",อ่านคิดวิเคราะห์ฯ!D5)</f>
        <v>20</v>
      </c>
      <c r="D5" s="106">
        <f>IF(อ่านคิดวิเคราะห์ฯ!E5="","",อ่านคิดวิเคราะห์ฯ!E5)</f>
        <v>20</v>
      </c>
      <c r="E5" s="106">
        <f>IF(อ่านคิดวิเคราะห์ฯ!F5="","",อ่านคิดวิเคราะห์ฯ!F5)</f>
        <v>20</v>
      </c>
      <c r="F5" s="106">
        <f>IF(อ่านคิดวิเคราะห์ฯ!G5="","",อ่านคิดวิเคราะห์ฯ!G5)</f>
        <v>20</v>
      </c>
      <c r="G5" s="106">
        <f>IF(อ่านคิดวิเคราะห์ฯ!H5="","",อ่านคิดวิเคราะห์ฯ!H5)</f>
        <v>20</v>
      </c>
      <c r="H5" s="106">
        <f>IF(อ่านคิดวิเคราะห์ฯ!I5="","",อ่านคิดวิเคราะห์ฯ!I5)</f>
        <v>100</v>
      </c>
      <c r="I5" s="392"/>
    </row>
    <row r="6" spans="1:9" ht="17.399999999999999" customHeight="1" x14ac:dyDescent="0.25">
      <c r="A6" s="106">
        <v>1</v>
      </c>
      <c r="B6" s="386"/>
      <c r="C6" s="107" t="str">
        <f>IF(อ่านคิดวิเคราะห์ฯ!D6="","",อ่านคิดวิเคราะห์ฯ!D6)</f>
        <v/>
      </c>
      <c r="D6" s="107" t="str">
        <f>IF(อ่านคิดวิเคราะห์ฯ!E6="","",อ่านคิดวิเคราะห์ฯ!E6)</f>
        <v/>
      </c>
      <c r="E6" s="107" t="str">
        <f>IF(อ่านคิดวิเคราะห์ฯ!F6="","",อ่านคิดวิเคราะห์ฯ!F6)</f>
        <v/>
      </c>
      <c r="F6" s="107" t="str">
        <f>IF(อ่านคิดวิเคราะห์ฯ!G6="","",อ่านคิดวิเคราะห์ฯ!G6)</f>
        <v/>
      </c>
      <c r="G6" s="107" t="str">
        <f>IF(อ่านคิดวิเคราะห์ฯ!H6="","",อ่านคิดวิเคราะห์ฯ!H6)</f>
        <v/>
      </c>
      <c r="H6" s="107" t="str">
        <f>IF(อ่านคิดวิเคราะห์ฯ!I6="","",อ่านคิดวิเคราะห์ฯ!I6)</f>
        <v/>
      </c>
      <c r="I6" s="107" t="str">
        <f>IF(อ่านคิดวิเคราะห์ฯ!J6="","",อ่านคิดวิเคราะห์ฯ!J6)</f>
        <v/>
      </c>
    </row>
    <row r="7" spans="1:9" ht="17.399999999999999" customHeight="1" x14ac:dyDescent="0.25">
      <c r="A7" s="106">
        <v>2</v>
      </c>
      <c r="B7" s="387"/>
      <c r="C7" s="107" t="str">
        <f>IF(อ่านคิดวิเคราะห์ฯ!D7="","",อ่านคิดวิเคราะห์ฯ!D7)</f>
        <v/>
      </c>
      <c r="D7" s="107" t="str">
        <f>IF(อ่านคิดวิเคราะห์ฯ!E7="","",อ่านคิดวิเคราะห์ฯ!E7)</f>
        <v/>
      </c>
      <c r="E7" s="107" t="str">
        <f>IF(อ่านคิดวิเคราะห์ฯ!F7="","",อ่านคิดวิเคราะห์ฯ!F7)</f>
        <v/>
      </c>
      <c r="F7" s="107" t="str">
        <f>IF(อ่านคิดวิเคราะห์ฯ!G7="","",อ่านคิดวิเคราะห์ฯ!G7)</f>
        <v/>
      </c>
      <c r="G7" s="107" t="str">
        <f>IF(อ่านคิดวิเคราะห์ฯ!H7="","",อ่านคิดวิเคราะห์ฯ!H7)</f>
        <v/>
      </c>
      <c r="H7" s="107" t="str">
        <f>IF(อ่านคิดวิเคราะห์ฯ!I7="","",อ่านคิดวิเคราะห์ฯ!I7)</f>
        <v/>
      </c>
      <c r="I7" s="107" t="str">
        <f>IF(อ่านคิดวิเคราะห์ฯ!J7="","",อ่านคิดวิเคราะห์ฯ!J7)</f>
        <v/>
      </c>
    </row>
    <row r="8" spans="1:9" ht="17.399999999999999" customHeight="1" x14ac:dyDescent="0.25">
      <c r="A8" s="106">
        <v>3</v>
      </c>
      <c r="B8" s="387"/>
      <c r="C8" s="107" t="str">
        <f>IF(อ่านคิดวิเคราะห์ฯ!D8="","",อ่านคิดวิเคราะห์ฯ!D8)</f>
        <v/>
      </c>
      <c r="D8" s="107" t="str">
        <f>IF(อ่านคิดวิเคราะห์ฯ!E8="","",อ่านคิดวิเคราะห์ฯ!E8)</f>
        <v/>
      </c>
      <c r="E8" s="107" t="str">
        <f>IF(อ่านคิดวิเคราะห์ฯ!F8="","",อ่านคิดวิเคราะห์ฯ!F8)</f>
        <v/>
      </c>
      <c r="F8" s="107" t="str">
        <f>IF(อ่านคิดวิเคราะห์ฯ!G8="","",อ่านคิดวิเคราะห์ฯ!G8)</f>
        <v/>
      </c>
      <c r="G8" s="107" t="str">
        <f>IF(อ่านคิดวิเคราะห์ฯ!H8="","",อ่านคิดวิเคราะห์ฯ!H8)</f>
        <v/>
      </c>
      <c r="H8" s="107" t="str">
        <f>IF(อ่านคิดวิเคราะห์ฯ!I8="","",อ่านคิดวิเคราะห์ฯ!I8)</f>
        <v/>
      </c>
      <c r="I8" s="107" t="str">
        <f>IF(อ่านคิดวิเคราะห์ฯ!J8="","",อ่านคิดวิเคราะห์ฯ!J8)</f>
        <v/>
      </c>
    </row>
    <row r="9" spans="1:9" ht="17.399999999999999" customHeight="1" x14ac:dyDescent="0.25">
      <c r="A9" s="106">
        <v>4</v>
      </c>
      <c r="B9" s="387"/>
      <c r="C9" s="107" t="str">
        <f>IF(อ่านคิดวิเคราะห์ฯ!D9="","",อ่านคิดวิเคราะห์ฯ!D9)</f>
        <v/>
      </c>
      <c r="D9" s="107" t="str">
        <f>IF(อ่านคิดวิเคราะห์ฯ!E9="","",อ่านคิดวิเคราะห์ฯ!E9)</f>
        <v/>
      </c>
      <c r="E9" s="107" t="str">
        <f>IF(อ่านคิดวิเคราะห์ฯ!F9="","",อ่านคิดวิเคราะห์ฯ!F9)</f>
        <v/>
      </c>
      <c r="F9" s="107" t="str">
        <f>IF(อ่านคิดวิเคราะห์ฯ!G9="","",อ่านคิดวิเคราะห์ฯ!G9)</f>
        <v/>
      </c>
      <c r="G9" s="107" t="str">
        <f>IF(อ่านคิดวิเคราะห์ฯ!H9="","",อ่านคิดวิเคราะห์ฯ!H9)</f>
        <v/>
      </c>
      <c r="H9" s="107" t="str">
        <f>IF(อ่านคิดวิเคราะห์ฯ!I9="","",อ่านคิดวิเคราะห์ฯ!I9)</f>
        <v/>
      </c>
      <c r="I9" s="107" t="str">
        <f>IF(อ่านคิดวิเคราะห์ฯ!J9="","",อ่านคิดวิเคราะห์ฯ!J9)</f>
        <v/>
      </c>
    </row>
    <row r="10" spans="1:9" ht="17.399999999999999" customHeight="1" x14ac:dyDescent="0.25">
      <c r="A10" s="106">
        <v>5</v>
      </c>
      <c r="B10" s="387"/>
      <c r="C10" s="107" t="str">
        <f>IF(อ่านคิดวิเคราะห์ฯ!D10="","",อ่านคิดวิเคราะห์ฯ!D10)</f>
        <v/>
      </c>
      <c r="D10" s="107" t="str">
        <f>IF(อ่านคิดวิเคราะห์ฯ!E10="","",อ่านคิดวิเคราะห์ฯ!E10)</f>
        <v/>
      </c>
      <c r="E10" s="107" t="str">
        <f>IF(อ่านคิดวิเคราะห์ฯ!F10="","",อ่านคิดวิเคราะห์ฯ!F10)</f>
        <v/>
      </c>
      <c r="F10" s="107" t="str">
        <f>IF(อ่านคิดวิเคราะห์ฯ!G10="","",อ่านคิดวิเคราะห์ฯ!G10)</f>
        <v/>
      </c>
      <c r="G10" s="107" t="str">
        <f>IF(อ่านคิดวิเคราะห์ฯ!H10="","",อ่านคิดวิเคราะห์ฯ!H10)</f>
        <v/>
      </c>
      <c r="H10" s="107" t="str">
        <f>IF(อ่านคิดวิเคราะห์ฯ!I10="","",อ่านคิดวิเคราะห์ฯ!I10)</f>
        <v/>
      </c>
      <c r="I10" s="107" t="str">
        <f>IF(อ่านคิดวิเคราะห์ฯ!J10="","",อ่านคิดวิเคราะห์ฯ!J10)</f>
        <v/>
      </c>
    </row>
    <row r="11" spans="1:9" ht="17.399999999999999" customHeight="1" x14ac:dyDescent="0.25">
      <c r="A11" s="106">
        <v>6</v>
      </c>
      <c r="B11" s="387"/>
      <c r="C11" s="107" t="str">
        <f>IF(อ่านคิดวิเคราะห์ฯ!D11="","",อ่านคิดวิเคราะห์ฯ!D11)</f>
        <v/>
      </c>
      <c r="D11" s="107" t="str">
        <f>IF(อ่านคิดวิเคราะห์ฯ!E11="","",อ่านคิดวิเคราะห์ฯ!E11)</f>
        <v/>
      </c>
      <c r="E11" s="107" t="str">
        <f>IF(อ่านคิดวิเคราะห์ฯ!F11="","",อ่านคิดวิเคราะห์ฯ!F11)</f>
        <v/>
      </c>
      <c r="F11" s="107" t="str">
        <f>IF(อ่านคิดวิเคราะห์ฯ!G11="","",อ่านคิดวิเคราะห์ฯ!G11)</f>
        <v/>
      </c>
      <c r="G11" s="107" t="str">
        <f>IF(อ่านคิดวิเคราะห์ฯ!H11="","",อ่านคิดวิเคราะห์ฯ!H11)</f>
        <v/>
      </c>
      <c r="H11" s="107" t="str">
        <f>IF(อ่านคิดวิเคราะห์ฯ!I11="","",อ่านคิดวิเคราะห์ฯ!I11)</f>
        <v/>
      </c>
      <c r="I11" s="107" t="str">
        <f>IF(อ่านคิดวิเคราะห์ฯ!J11="","",อ่านคิดวิเคราะห์ฯ!J11)</f>
        <v/>
      </c>
    </row>
    <row r="12" spans="1:9" ht="17.399999999999999" customHeight="1" x14ac:dyDescent="0.25">
      <c r="A12" s="106">
        <v>7</v>
      </c>
      <c r="B12" s="387"/>
      <c r="C12" s="107" t="str">
        <f>IF(อ่านคิดวิเคราะห์ฯ!D12="","",อ่านคิดวิเคราะห์ฯ!D12)</f>
        <v/>
      </c>
      <c r="D12" s="107" t="str">
        <f>IF(อ่านคิดวิเคราะห์ฯ!E12="","",อ่านคิดวิเคราะห์ฯ!E12)</f>
        <v/>
      </c>
      <c r="E12" s="107" t="str">
        <f>IF(อ่านคิดวิเคราะห์ฯ!F12="","",อ่านคิดวิเคราะห์ฯ!F12)</f>
        <v/>
      </c>
      <c r="F12" s="107" t="str">
        <f>IF(อ่านคิดวิเคราะห์ฯ!G12="","",อ่านคิดวิเคราะห์ฯ!G12)</f>
        <v/>
      </c>
      <c r="G12" s="107" t="str">
        <f>IF(อ่านคิดวิเคราะห์ฯ!H12="","",อ่านคิดวิเคราะห์ฯ!H12)</f>
        <v/>
      </c>
      <c r="H12" s="107" t="str">
        <f>IF(อ่านคิดวิเคราะห์ฯ!I12="","",อ่านคิดวิเคราะห์ฯ!I12)</f>
        <v/>
      </c>
      <c r="I12" s="107" t="str">
        <f>IF(อ่านคิดวิเคราะห์ฯ!J12="","",อ่านคิดวิเคราะห์ฯ!J12)</f>
        <v/>
      </c>
    </row>
    <row r="13" spans="1:9" ht="17.399999999999999" customHeight="1" x14ac:dyDescent="0.25">
      <c r="A13" s="106">
        <v>8</v>
      </c>
      <c r="B13" s="387"/>
      <c r="C13" s="107" t="str">
        <f>IF(อ่านคิดวิเคราะห์ฯ!D13="","",อ่านคิดวิเคราะห์ฯ!D13)</f>
        <v/>
      </c>
      <c r="D13" s="107" t="str">
        <f>IF(อ่านคิดวิเคราะห์ฯ!E13="","",อ่านคิดวิเคราะห์ฯ!E13)</f>
        <v/>
      </c>
      <c r="E13" s="107" t="str">
        <f>IF(อ่านคิดวิเคราะห์ฯ!F13="","",อ่านคิดวิเคราะห์ฯ!F13)</f>
        <v/>
      </c>
      <c r="F13" s="107" t="str">
        <f>IF(อ่านคิดวิเคราะห์ฯ!G13="","",อ่านคิดวิเคราะห์ฯ!G13)</f>
        <v/>
      </c>
      <c r="G13" s="107" t="str">
        <f>IF(อ่านคิดวิเคราะห์ฯ!H13="","",อ่านคิดวิเคราะห์ฯ!H13)</f>
        <v/>
      </c>
      <c r="H13" s="107" t="str">
        <f>IF(อ่านคิดวิเคราะห์ฯ!I13="","",อ่านคิดวิเคราะห์ฯ!I13)</f>
        <v/>
      </c>
      <c r="I13" s="107" t="str">
        <f>IF(อ่านคิดวิเคราะห์ฯ!J13="","",อ่านคิดวิเคราะห์ฯ!J13)</f>
        <v/>
      </c>
    </row>
    <row r="14" spans="1:9" ht="17.399999999999999" customHeight="1" x14ac:dyDescent="0.25">
      <c r="A14" s="106">
        <v>9</v>
      </c>
      <c r="B14" s="387"/>
      <c r="C14" s="107" t="str">
        <f>IF(อ่านคิดวิเคราะห์ฯ!D14="","",อ่านคิดวิเคราะห์ฯ!D14)</f>
        <v/>
      </c>
      <c r="D14" s="107" t="str">
        <f>IF(อ่านคิดวิเคราะห์ฯ!E14="","",อ่านคิดวิเคราะห์ฯ!E14)</f>
        <v/>
      </c>
      <c r="E14" s="107" t="str">
        <f>IF(อ่านคิดวิเคราะห์ฯ!F14="","",อ่านคิดวิเคราะห์ฯ!F14)</f>
        <v/>
      </c>
      <c r="F14" s="107" t="str">
        <f>IF(อ่านคิดวิเคราะห์ฯ!G14="","",อ่านคิดวิเคราะห์ฯ!G14)</f>
        <v/>
      </c>
      <c r="G14" s="107" t="str">
        <f>IF(อ่านคิดวิเคราะห์ฯ!H14="","",อ่านคิดวิเคราะห์ฯ!H14)</f>
        <v/>
      </c>
      <c r="H14" s="107" t="str">
        <f>IF(อ่านคิดวิเคราะห์ฯ!I14="","",อ่านคิดวิเคราะห์ฯ!I14)</f>
        <v/>
      </c>
      <c r="I14" s="107" t="str">
        <f>IF(อ่านคิดวิเคราะห์ฯ!J14="","",อ่านคิดวิเคราะห์ฯ!J14)</f>
        <v/>
      </c>
    </row>
    <row r="15" spans="1:9" ht="17.399999999999999" customHeight="1" x14ac:dyDescent="0.25">
      <c r="A15" s="106">
        <v>10</v>
      </c>
      <c r="B15" s="387"/>
      <c r="C15" s="107" t="str">
        <f>IF(อ่านคิดวิเคราะห์ฯ!D15="","",อ่านคิดวิเคราะห์ฯ!D15)</f>
        <v/>
      </c>
      <c r="D15" s="107" t="str">
        <f>IF(อ่านคิดวิเคราะห์ฯ!E15="","",อ่านคิดวิเคราะห์ฯ!E15)</f>
        <v/>
      </c>
      <c r="E15" s="107" t="str">
        <f>IF(อ่านคิดวิเคราะห์ฯ!F15="","",อ่านคิดวิเคราะห์ฯ!F15)</f>
        <v/>
      </c>
      <c r="F15" s="107" t="str">
        <f>IF(อ่านคิดวิเคราะห์ฯ!G15="","",อ่านคิดวิเคราะห์ฯ!G15)</f>
        <v/>
      </c>
      <c r="G15" s="107" t="str">
        <f>IF(อ่านคิดวิเคราะห์ฯ!H15="","",อ่านคิดวิเคราะห์ฯ!H15)</f>
        <v/>
      </c>
      <c r="H15" s="107" t="str">
        <f>IF(อ่านคิดวิเคราะห์ฯ!I15="","",อ่านคิดวิเคราะห์ฯ!I15)</f>
        <v/>
      </c>
      <c r="I15" s="107" t="str">
        <f>IF(อ่านคิดวิเคราะห์ฯ!J15="","",อ่านคิดวิเคราะห์ฯ!J15)</f>
        <v/>
      </c>
    </row>
    <row r="16" spans="1:9" ht="17.399999999999999" customHeight="1" x14ac:dyDescent="0.25">
      <c r="A16" s="106">
        <v>11</v>
      </c>
      <c r="B16" s="387"/>
      <c r="C16" s="107" t="str">
        <f>IF(อ่านคิดวิเคราะห์ฯ!D16="","",อ่านคิดวิเคราะห์ฯ!D16)</f>
        <v/>
      </c>
      <c r="D16" s="107" t="str">
        <f>IF(อ่านคิดวิเคราะห์ฯ!E16="","",อ่านคิดวิเคราะห์ฯ!E16)</f>
        <v/>
      </c>
      <c r="E16" s="107" t="str">
        <f>IF(อ่านคิดวิเคราะห์ฯ!F16="","",อ่านคิดวิเคราะห์ฯ!F16)</f>
        <v/>
      </c>
      <c r="F16" s="107" t="str">
        <f>IF(อ่านคิดวิเคราะห์ฯ!G16="","",อ่านคิดวิเคราะห์ฯ!G16)</f>
        <v/>
      </c>
      <c r="G16" s="107" t="str">
        <f>IF(อ่านคิดวิเคราะห์ฯ!H16="","",อ่านคิดวิเคราะห์ฯ!H16)</f>
        <v/>
      </c>
      <c r="H16" s="107" t="str">
        <f>IF(อ่านคิดวิเคราะห์ฯ!I16="","",อ่านคิดวิเคราะห์ฯ!I16)</f>
        <v/>
      </c>
      <c r="I16" s="107" t="str">
        <f>IF(อ่านคิดวิเคราะห์ฯ!J16="","",อ่านคิดวิเคราะห์ฯ!J16)</f>
        <v/>
      </c>
    </row>
    <row r="17" spans="1:9" ht="17.399999999999999" customHeight="1" x14ac:dyDescent="0.25">
      <c r="A17" s="106">
        <v>12</v>
      </c>
      <c r="B17" s="387"/>
      <c r="C17" s="107" t="str">
        <f>IF(อ่านคิดวิเคราะห์ฯ!D17="","",อ่านคิดวิเคราะห์ฯ!D17)</f>
        <v/>
      </c>
      <c r="D17" s="107" t="str">
        <f>IF(อ่านคิดวิเคราะห์ฯ!E17="","",อ่านคิดวิเคราะห์ฯ!E17)</f>
        <v/>
      </c>
      <c r="E17" s="107" t="str">
        <f>IF(อ่านคิดวิเคราะห์ฯ!F17="","",อ่านคิดวิเคราะห์ฯ!F17)</f>
        <v/>
      </c>
      <c r="F17" s="107" t="str">
        <f>IF(อ่านคิดวิเคราะห์ฯ!G17="","",อ่านคิดวิเคราะห์ฯ!G17)</f>
        <v/>
      </c>
      <c r="G17" s="107" t="str">
        <f>IF(อ่านคิดวิเคราะห์ฯ!H17="","",อ่านคิดวิเคราะห์ฯ!H17)</f>
        <v/>
      </c>
      <c r="H17" s="107" t="str">
        <f>IF(อ่านคิดวิเคราะห์ฯ!I17="","",อ่านคิดวิเคราะห์ฯ!I17)</f>
        <v/>
      </c>
      <c r="I17" s="107" t="str">
        <f>IF(อ่านคิดวิเคราะห์ฯ!J17="","",อ่านคิดวิเคราะห์ฯ!J17)</f>
        <v/>
      </c>
    </row>
    <row r="18" spans="1:9" ht="17.399999999999999" customHeight="1" x14ac:dyDescent="0.25">
      <c r="A18" s="106">
        <v>13</v>
      </c>
      <c r="B18" s="387"/>
      <c r="C18" s="107" t="str">
        <f>IF(อ่านคิดวิเคราะห์ฯ!D18="","",อ่านคิดวิเคราะห์ฯ!D18)</f>
        <v/>
      </c>
      <c r="D18" s="107" t="str">
        <f>IF(อ่านคิดวิเคราะห์ฯ!E18="","",อ่านคิดวิเคราะห์ฯ!E18)</f>
        <v/>
      </c>
      <c r="E18" s="107" t="str">
        <f>IF(อ่านคิดวิเคราะห์ฯ!F18="","",อ่านคิดวิเคราะห์ฯ!F18)</f>
        <v/>
      </c>
      <c r="F18" s="107" t="str">
        <f>IF(อ่านคิดวิเคราะห์ฯ!G18="","",อ่านคิดวิเคราะห์ฯ!G18)</f>
        <v/>
      </c>
      <c r="G18" s="107" t="str">
        <f>IF(อ่านคิดวิเคราะห์ฯ!H18="","",อ่านคิดวิเคราะห์ฯ!H18)</f>
        <v/>
      </c>
      <c r="H18" s="107" t="str">
        <f>IF(อ่านคิดวิเคราะห์ฯ!I18="","",อ่านคิดวิเคราะห์ฯ!I18)</f>
        <v/>
      </c>
      <c r="I18" s="107" t="str">
        <f>IF(อ่านคิดวิเคราะห์ฯ!J18="","",อ่านคิดวิเคราะห์ฯ!J18)</f>
        <v/>
      </c>
    </row>
    <row r="19" spans="1:9" ht="17.399999999999999" customHeight="1" x14ac:dyDescent="0.25">
      <c r="A19" s="106">
        <v>14</v>
      </c>
      <c r="B19" s="387"/>
      <c r="C19" s="107" t="str">
        <f>IF(อ่านคิดวิเคราะห์ฯ!D19="","",อ่านคิดวิเคราะห์ฯ!D19)</f>
        <v/>
      </c>
      <c r="D19" s="107" t="str">
        <f>IF(อ่านคิดวิเคราะห์ฯ!E19="","",อ่านคิดวิเคราะห์ฯ!E19)</f>
        <v/>
      </c>
      <c r="E19" s="107" t="str">
        <f>IF(อ่านคิดวิเคราะห์ฯ!F19="","",อ่านคิดวิเคราะห์ฯ!F19)</f>
        <v/>
      </c>
      <c r="F19" s="107" t="str">
        <f>IF(อ่านคิดวิเคราะห์ฯ!G19="","",อ่านคิดวิเคราะห์ฯ!G19)</f>
        <v/>
      </c>
      <c r="G19" s="107" t="str">
        <f>IF(อ่านคิดวิเคราะห์ฯ!H19="","",อ่านคิดวิเคราะห์ฯ!H19)</f>
        <v/>
      </c>
      <c r="H19" s="107" t="str">
        <f>IF(อ่านคิดวิเคราะห์ฯ!I19="","",อ่านคิดวิเคราะห์ฯ!I19)</f>
        <v/>
      </c>
      <c r="I19" s="107" t="str">
        <f>IF(อ่านคิดวิเคราะห์ฯ!J19="","",อ่านคิดวิเคราะห์ฯ!J19)</f>
        <v/>
      </c>
    </row>
    <row r="20" spans="1:9" ht="17.399999999999999" customHeight="1" x14ac:dyDescent="0.25">
      <c r="A20" s="106">
        <v>15</v>
      </c>
      <c r="B20" s="387"/>
      <c r="C20" s="107" t="str">
        <f>IF(อ่านคิดวิเคราะห์ฯ!D20="","",อ่านคิดวิเคราะห์ฯ!D20)</f>
        <v/>
      </c>
      <c r="D20" s="107" t="str">
        <f>IF(อ่านคิดวิเคราะห์ฯ!E20="","",อ่านคิดวิเคราะห์ฯ!E20)</f>
        <v/>
      </c>
      <c r="E20" s="107" t="str">
        <f>IF(อ่านคิดวิเคราะห์ฯ!F20="","",อ่านคิดวิเคราะห์ฯ!F20)</f>
        <v/>
      </c>
      <c r="F20" s="107" t="str">
        <f>IF(อ่านคิดวิเคราะห์ฯ!G20="","",อ่านคิดวิเคราะห์ฯ!G20)</f>
        <v/>
      </c>
      <c r="G20" s="107" t="str">
        <f>IF(อ่านคิดวิเคราะห์ฯ!H20="","",อ่านคิดวิเคราะห์ฯ!H20)</f>
        <v/>
      </c>
      <c r="H20" s="107" t="str">
        <f>IF(อ่านคิดวิเคราะห์ฯ!I20="","",อ่านคิดวิเคราะห์ฯ!I20)</f>
        <v/>
      </c>
      <c r="I20" s="107" t="str">
        <f>IF(อ่านคิดวิเคราะห์ฯ!J20="","",อ่านคิดวิเคราะห์ฯ!J20)</f>
        <v/>
      </c>
    </row>
    <row r="21" spans="1:9" ht="17.399999999999999" customHeight="1" x14ac:dyDescent="0.25">
      <c r="A21" s="106">
        <v>16</v>
      </c>
      <c r="B21" s="387"/>
      <c r="C21" s="107" t="str">
        <f>IF(อ่านคิดวิเคราะห์ฯ!D21="","",อ่านคิดวิเคราะห์ฯ!D21)</f>
        <v/>
      </c>
      <c r="D21" s="107" t="str">
        <f>IF(อ่านคิดวิเคราะห์ฯ!E21="","",อ่านคิดวิเคราะห์ฯ!E21)</f>
        <v/>
      </c>
      <c r="E21" s="107" t="str">
        <f>IF(อ่านคิดวิเคราะห์ฯ!F21="","",อ่านคิดวิเคราะห์ฯ!F21)</f>
        <v/>
      </c>
      <c r="F21" s="107" t="str">
        <f>IF(อ่านคิดวิเคราะห์ฯ!G21="","",อ่านคิดวิเคราะห์ฯ!G21)</f>
        <v/>
      </c>
      <c r="G21" s="107" t="str">
        <f>IF(อ่านคิดวิเคราะห์ฯ!H21="","",อ่านคิดวิเคราะห์ฯ!H21)</f>
        <v/>
      </c>
      <c r="H21" s="107" t="str">
        <f>IF(อ่านคิดวิเคราะห์ฯ!I21="","",อ่านคิดวิเคราะห์ฯ!I21)</f>
        <v/>
      </c>
      <c r="I21" s="107" t="str">
        <f>IF(อ่านคิดวิเคราะห์ฯ!J21="","",อ่านคิดวิเคราะห์ฯ!J21)</f>
        <v/>
      </c>
    </row>
    <row r="22" spans="1:9" ht="17.399999999999999" customHeight="1" x14ac:dyDescent="0.25">
      <c r="A22" s="106">
        <v>17</v>
      </c>
      <c r="B22" s="387"/>
      <c r="C22" s="107" t="str">
        <f>IF(อ่านคิดวิเคราะห์ฯ!D22="","",อ่านคิดวิเคราะห์ฯ!D22)</f>
        <v/>
      </c>
      <c r="D22" s="107" t="str">
        <f>IF(อ่านคิดวิเคราะห์ฯ!E22="","",อ่านคิดวิเคราะห์ฯ!E22)</f>
        <v/>
      </c>
      <c r="E22" s="107" t="str">
        <f>IF(อ่านคิดวิเคราะห์ฯ!F22="","",อ่านคิดวิเคราะห์ฯ!F22)</f>
        <v/>
      </c>
      <c r="F22" s="107" t="str">
        <f>IF(อ่านคิดวิเคราะห์ฯ!G22="","",อ่านคิดวิเคราะห์ฯ!G22)</f>
        <v/>
      </c>
      <c r="G22" s="107" t="str">
        <f>IF(อ่านคิดวิเคราะห์ฯ!H22="","",อ่านคิดวิเคราะห์ฯ!H22)</f>
        <v/>
      </c>
      <c r="H22" s="107" t="str">
        <f>IF(อ่านคิดวิเคราะห์ฯ!I22="","",อ่านคิดวิเคราะห์ฯ!I22)</f>
        <v/>
      </c>
      <c r="I22" s="107" t="str">
        <f>IF(อ่านคิดวิเคราะห์ฯ!J22="","",อ่านคิดวิเคราะห์ฯ!J22)</f>
        <v/>
      </c>
    </row>
    <row r="23" spans="1:9" ht="17.399999999999999" customHeight="1" x14ac:dyDescent="0.25">
      <c r="A23" s="106">
        <v>18</v>
      </c>
      <c r="B23" s="387"/>
      <c r="C23" s="107" t="str">
        <f>IF(อ่านคิดวิเคราะห์ฯ!D23="","",อ่านคิดวิเคราะห์ฯ!D23)</f>
        <v/>
      </c>
      <c r="D23" s="107" t="str">
        <f>IF(อ่านคิดวิเคราะห์ฯ!E23="","",อ่านคิดวิเคราะห์ฯ!E23)</f>
        <v/>
      </c>
      <c r="E23" s="107" t="str">
        <f>IF(อ่านคิดวิเคราะห์ฯ!F23="","",อ่านคิดวิเคราะห์ฯ!F23)</f>
        <v/>
      </c>
      <c r="F23" s="107" t="str">
        <f>IF(อ่านคิดวิเคราะห์ฯ!G23="","",อ่านคิดวิเคราะห์ฯ!G23)</f>
        <v/>
      </c>
      <c r="G23" s="107" t="str">
        <f>IF(อ่านคิดวิเคราะห์ฯ!H23="","",อ่านคิดวิเคราะห์ฯ!H23)</f>
        <v/>
      </c>
      <c r="H23" s="107" t="str">
        <f>IF(อ่านคิดวิเคราะห์ฯ!I23="","",อ่านคิดวิเคราะห์ฯ!I23)</f>
        <v/>
      </c>
      <c r="I23" s="107" t="str">
        <f>IF(อ่านคิดวิเคราะห์ฯ!J23="","",อ่านคิดวิเคราะห์ฯ!J23)</f>
        <v/>
      </c>
    </row>
    <row r="24" spans="1:9" ht="17.399999999999999" customHeight="1" x14ac:dyDescent="0.25">
      <c r="A24" s="106">
        <v>19</v>
      </c>
      <c r="B24" s="387"/>
      <c r="C24" s="107" t="str">
        <f>IF(อ่านคิดวิเคราะห์ฯ!D24="","",อ่านคิดวิเคราะห์ฯ!D24)</f>
        <v/>
      </c>
      <c r="D24" s="107" t="str">
        <f>IF(อ่านคิดวิเคราะห์ฯ!E24="","",อ่านคิดวิเคราะห์ฯ!E24)</f>
        <v/>
      </c>
      <c r="E24" s="107" t="str">
        <f>IF(อ่านคิดวิเคราะห์ฯ!F24="","",อ่านคิดวิเคราะห์ฯ!F24)</f>
        <v/>
      </c>
      <c r="F24" s="107" t="str">
        <f>IF(อ่านคิดวิเคราะห์ฯ!G24="","",อ่านคิดวิเคราะห์ฯ!G24)</f>
        <v/>
      </c>
      <c r="G24" s="107" t="str">
        <f>IF(อ่านคิดวิเคราะห์ฯ!H24="","",อ่านคิดวิเคราะห์ฯ!H24)</f>
        <v/>
      </c>
      <c r="H24" s="107" t="str">
        <f>IF(อ่านคิดวิเคราะห์ฯ!I24="","",อ่านคิดวิเคราะห์ฯ!I24)</f>
        <v/>
      </c>
      <c r="I24" s="107" t="str">
        <f>IF(อ่านคิดวิเคราะห์ฯ!J24="","",อ่านคิดวิเคราะห์ฯ!J24)</f>
        <v/>
      </c>
    </row>
    <row r="25" spans="1:9" ht="17.399999999999999" customHeight="1" x14ac:dyDescent="0.25">
      <c r="A25" s="106">
        <v>20</v>
      </c>
      <c r="B25" s="387"/>
      <c r="C25" s="107" t="str">
        <f>IF(อ่านคิดวิเคราะห์ฯ!D25="","",อ่านคิดวิเคราะห์ฯ!D25)</f>
        <v/>
      </c>
      <c r="D25" s="107" t="str">
        <f>IF(อ่านคิดวิเคราะห์ฯ!E25="","",อ่านคิดวิเคราะห์ฯ!E25)</f>
        <v/>
      </c>
      <c r="E25" s="107" t="str">
        <f>IF(อ่านคิดวิเคราะห์ฯ!F25="","",อ่านคิดวิเคราะห์ฯ!F25)</f>
        <v/>
      </c>
      <c r="F25" s="107" t="str">
        <f>IF(อ่านคิดวิเคราะห์ฯ!G25="","",อ่านคิดวิเคราะห์ฯ!G25)</f>
        <v/>
      </c>
      <c r="G25" s="107" t="str">
        <f>IF(อ่านคิดวิเคราะห์ฯ!H25="","",อ่านคิดวิเคราะห์ฯ!H25)</f>
        <v/>
      </c>
      <c r="H25" s="107" t="str">
        <f>IF(อ่านคิดวิเคราะห์ฯ!I25="","",อ่านคิดวิเคราะห์ฯ!I25)</f>
        <v/>
      </c>
      <c r="I25" s="107" t="str">
        <f>IF(อ่านคิดวิเคราะห์ฯ!J25="","",อ่านคิดวิเคราะห์ฯ!J25)</f>
        <v/>
      </c>
    </row>
    <row r="26" spans="1:9" ht="17.399999999999999" customHeight="1" x14ac:dyDescent="0.25">
      <c r="A26" s="106">
        <v>21</v>
      </c>
      <c r="B26" s="387"/>
      <c r="C26" s="107" t="str">
        <f>IF(อ่านคิดวิเคราะห์ฯ!D26="","",อ่านคิดวิเคราะห์ฯ!D26)</f>
        <v/>
      </c>
      <c r="D26" s="107" t="str">
        <f>IF(อ่านคิดวิเคราะห์ฯ!E26="","",อ่านคิดวิเคราะห์ฯ!E26)</f>
        <v/>
      </c>
      <c r="E26" s="107" t="str">
        <f>IF(อ่านคิดวิเคราะห์ฯ!F26="","",อ่านคิดวิเคราะห์ฯ!F26)</f>
        <v/>
      </c>
      <c r="F26" s="107" t="str">
        <f>IF(อ่านคิดวิเคราะห์ฯ!G26="","",อ่านคิดวิเคราะห์ฯ!G26)</f>
        <v/>
      </c>
      <c r="G26" s="107" t="str">
        <f>IF(อ่านคิดวิเคราะห์ฯ!H26="","",อ่านคิดวิเคราะห์ฯ!H26)</f>
        <v/>
      </c>
      <c r="H26" s="107" t="str">
        <f>IF(อ่านคิดวิเคราะห์ฯ!I26="","",อ่านคิดวิเคราะห์ฯ!I26)</f>
        <v/>
      </c>
      <c r="I26" s="107" t="str">
        <f>IF(อ่านคิดวิเคราะห์ฯ!J26="","",อ่านคิดวิเคราะห์ฯ!J26)</f>
        <v/>
      </c>
    </row>
    <row r="27" spans="1:9" ht="17.399999999999999" customHeight="1" x14ac:dyDescent="0.25">
      <c r="A27" s="106">
        <v>22</v>
      </c>
      <c r="B27" s="387"/>
      <c r="C27" s="107" t="str">
        <f>IF(อ่านคิดวิเคราะห์ฯ!D27="","",อ่านคิดวิเคราะห์ฯ!D27)</f>
        <v/>
      </c>
      <c r="D27" s="107" t="str">
        <f>IF(อ่านคิดวิเคราะห์ฯ!E27="","",อ่านคิดวิเคราะห์ฯ!E27)</f>
        <v/>
      </c>
      <c r="E27" s="107" t="str">
        <f>IF(อ่านคิดวิเคราะห์ฯ!F27="","",อ่านคิดวิเคราะห์ฯ!F27)</f>
        <v/>
      </c>
      <c r="F27" s="107" t="str">
        <f>IF(อ่านคิดวิเคราะห์ฯ!G27="","",อ่านคิดวิเคราะห์ฯ!G27)</f>
        <v/>
      </c>
      <c r="G27" s="107" t="str">
        <f>IF(อ่านคิดวิเคราะห์ฯ!H27="","",อ่านคิดวิเคราะห์ฯ!H27)</f>
        <v/>
      </c>
      <c r="H27" s="107" t="str">
        <f>IF(อ่านคิดวิเคราะห์ฯ!I27="","",อ่านคิดวิเคราะห์ฯ!I27)</f>
        <v/>
      </c>
      <c r="I27" s="107" t="str">
        <f>IF(อ่านคิดวิเคราะห์ฯ!J27="","",อ่านคิดวิเคราะห์ฯ!J27)</f>
        <v/>
      </c>
    </row>
    <row r="28" spans="1:9" ht="17.399999999999999" customHeight="1" x14ac:dyDescent="0.25">
      <c r="A28" s="106">
        <v>23</v>
      </c>
      <c r="B28" s="387"/>
      <c r="C28" s="107" t="str">
        <f>IF(อ่านคิดวิเคราะห์ฯ!D28="","",อ่านคิดวิเคราะห์ฯ!D28)</f>
        <v/>
      </c>
      <c r="D28" s="107" t="str">
        <f>IF(อ่านคิดวิเคราะห์ฯ!E28="","",อ่านคิดวิเคราะห์ฯ!E28)</f>
        <v/>
      </c>
      <c r="E28" s="107" t="str">
        <f>IF(อ่านคิดวิเคราะห์ฯ!F28="","",อ่านคิดวิเคราะห์ฯ!F28)</f>
        <v/>
      </c>
      <c r="F28" s="107" t="str">
        <f>IF(อ่านคิดวิเคราะห์ฯ!G28="","",อ่านคิดวิเคราะห์ฯ!G28)</f>
        <v/>
      </c>
      <c r="G28" s="107" t="str">
        <f>IF(อ่านคิดวิเคราะห์ฯ!H28="","",อ่านคิดวิเคราะห์ฯ!H28)</f>
        <v/>
      </c>
      <c r="H28" s="107" t="str">
        <f>IF(อ่านคิดวิเคราะห์ฯ!I28="","",อ่านคิดวิเคราะห์ฯ!I28)</f>
        <v/>
      </c>
      <c r="I28" s="107" t="str">
        <f>IF(อ่านคิดวิเคราะห์ฯ!J28="","",อ่านคิดวิเคราะห์ฯ!J28)</f>
        <v/>
      </c>
    </row>
    <row r="29" spans="1:9" ht="17.399999999999999" customHeight="1" x14ac:dyDescent="0.25">
      <c r="A29" s="106">
        <v>24</v>
      </c>
      <c r="B29" s="387"/>
      <c r="C29" s="107" t="str">
        <f>IF(อ่านคิดวิเคราะห์ฯ!D29="","",อ่านคิดวิเคราะห์ฯ!D29)</f>
        <v/>
      </c>
      <c r="D29" s="107" t="str">
        <f>IF(อ่านคิดวิเคราะห์ฯ!E29="","",อ่านคิดวิเคราะห์ฯ!E29)</f>
        <v/>
      </c>
      <c r="E29" s="107" t="str">
        <f>IF(อ่านคิดวิเคราะห์ฯ!F29="","",อ่านคิดวิเคราะห์ฯ!F29)</f>
        <v/>
      </c>
      <c r="F29" s="107" t="str">
        <f>IF(อ่านคิดวิเคราะห์ฯ!G29="","",อ่านคิดวิเคราะห์ฯ!G29)</f>
        <v/>
      </c>
      <c r="G29" s="107" t="str">
        <f>IF(อ่านคิดวิเคราะห์ฯ!H29="","",อ่านคิดวิเคราะห์ฯ!H29)</f>
        <v/>
      </c>
      <c r="H29" s="107" t="str">
        <f>IF(อ่านคิดวิเคราะห์ฯ!I29="","",อ่านคิดวิเคราะห์ฯ!I29)</f>
        <v/>
      </c>
      <c r="I29" s="107" t="str">
        <f>IF(อ่านคิดวิเคราะห์ฯ!J29="","",อ่านคิดวิเคราะห์ฯ!J29)</f>
        <v/>
      </c>
    </row>
    <row r="30" spans="1:9" ht="17.399999999999999" customHeight="1" x14ac:dyDescent="0.25">
      <c r="A30" s="106">
        <v>25</v>
      </c>
      <c r="B30" s="387"/>
      <c r="C30" s="107" t="str">
        <f>IF(อ่านคิดวิเคราะห์ฯ!D30="","",อ่านคิดวิเคราะห์ฯ!D30)</f>
        <v/>
      </c>
      <c r="D30" s="107" t="str">
        <f>IF(อ่านคิดวิเคราะห์ฯ!E30="","",อ่านคิดวิเคราะห์ฯ!E30)</f>
        <v/>
      </c>
      <c r="E30" s="107" t="str">
        <f>IF(อ่านคิดวิเคราะห์ฯ!F30="","",อ่านคิดวิเคราะห์ฯ!F30)</f>
        <v/>
      </c>
      <c r="F30" s="107" t="str">
        <f>IF(อ่านคิดวิเคราะห์ฯ!G30="","",อ่านคิดวิเคราะห์ฯ!G30)</f>
        <v/>
      </c>
      <c r="G30" s="107" t="str">
        <f>IF(อ่านคิดวิเคราะห์ฯ!H30="","",อ่านคิดวิเคราะห์ฯ!H30)</f>
        <v/>
      </c>
      <c r="H30" s="107" t="str">
        <f>IF(อ่านคิดวิเคราะห์ฯ!I30="","",อ่านคิดวิเคราะห์ฯ!I30)</f>
        <v/>
      </c>
      <c r="I30" s="107" t="str">
        <f>IF(อ่านคิดวิเคราะห์ฯ!J30="","",อ่านคิดวิเคราะห์ฯ!J30)</f>
        <v/>
      </c>
    </row>
    <row r="31" spans="1:9" ht="17.399999999999999" customHeight="1" x14ac:dyDescent="0.25">
      <c r="A31" s="106">
        <v>26</v>
      </c>
      <c r="B31" s="387"/>
      <c r="C31" s="107" t="str">
        <f>IF(อ่านคิดวิเคราะห์ฯ!D31="","",อ่านคิดวิเคราะห์ฯ!D31)</f>
        <v/>
      </c>
      <c r="D31" s="107" t="str">
        <f>IF(อ่านคิดวิเคราะห์ฯ!E31="","",อ่านคิดวิเคราะห์ฯ!E31)</f>
        <v/>
      </c>
      <c r="E31" s="107" t="str">
        <f>IF(อ่านคิดวิเคราะห์ฯ!F31="","",อ่านคิดวิเคราะห์ฯ!F31)</f>
        <v/>
      </c>
      <c r="F31" s="107" t="str">
        <f>IF(อ่านคิดวิเคราะห์ฯ!G31="","",อ่านคิดวิเคราะห์ฯ!G31)</f>
        <v/>
      </c>
      <c r="G31" s="107" t="str">
        <f>IF(อ่านคิดวิเคราะห์ฯ!H31="","",อ่านคิดวิเคราะห์ฯ!H31)</f>
        <v/>
      </c>
      <c r="H31" s="107" t="str">
        <f>IF(อ่านคิดวิเคราะห์ฯ!I31="","",อ่านคิดวิเคราะห์ฯ!I31)</f>
        <v/>
      </c>
      <c r="I31" s="107" t="str">
        <f>IF(อ่านคิดวิเคราะห์ฯ!J31="","",อ่านคิดวิเคราะห์ฯ!J31)</f>
        <v/>
      </c>
    </row>
    <row r="32" spans="1:9" ht="17.399999999999999" customHeight="1" x14ac:dyDescent="0.25">
      <c r="A32" s="106">
        <v>27</v>
      </c>
      <c r="B32" s="387"/>
      <c r="C32" s="107" t="str">
        <f>IF(อ่านคิดวิเคราะห์ฯ!D32="","",อ่านคิดวิเคราะห์ฯ!D32)</f>
        <v/>
      </c>
      <c r="D32" s="107" t="str">
        <f>IF(อ่านคิดวิเคราะห์ฯ!E32="","",อ่านคิดวิเคราะห์ฯ!E32)</f>
        <v/>
      </c>
      <c r="E32" s="107" t="str">
        <f>IF(อ่านคิดวิเคราะห์ฯ!F32="","",อ่านคิดวิเคราะห์ฯ!F32)</f>
        <v/>
      </c>
      <c r="F32" s="107" t="str">
        <f>IF(อ่านคิดวิเคราะห์ฯ!G32="","",อ่านคิดวิเคราะห์ฯ!G32)</f>
        <v/>
      </c>
      <c r="G32" s="107" t="str">
        <f>IF(อ่านคิดวิเคราะห์ฯ!H32="","",อ่านคิดวิเคราะห์ฯ!H32)</f>
        <v/>
      </c>
      <c r="H32" s="107" t="str">
        <f>IF(อ่านคิดวิเคราะห์ฯ!I32="","",อ่านคิดวิเคราะห์ฯ!I32)</f>
        <v/>
      </c>
      <c r="I32" s="107" t="str">
        <f>IF(อ่านคิดวิเคราะห์ฯ!J32="","",อ่านคิดวิเคราะห์ฯ!J32)</f>
        <v/>
      </c>
    </row>
    <row r="33" spans="1:9" ht="17.399999999999999" customHeight="1" x14ac:dyDescent="0.25">
      <c r="A33" s="106">
        <v>28</v>
      </c>
      <c r="B33" s="387"/>
      <c r="C33" s="107" t="str">
        <f>IF(อ่านคิดวิเคราะห์ฯ!D33="","",อ่านคิดวิเคราะห์ฯ!D33)</f>
        <v/>
      </c>
      <c r="D33" s="107" t="str">
        <f>IF(อ่านคิดวิเคราะห์ฯ!E33="","",อ่านคิดวิเคราะห์ฯ!E33)</f>
        <v/>
      </c>
      <c r="E33" s="107" t="str">
        <f>IF(อ่านคิดวิเคราะห์ฯ!F33="","",อ่านคิดวิเคราะห์ฯ!F33)</f>
        <v/>
      </c>
      <c r="F33" s="107" t="str">
        <f>IF(อ่านคิดวิเคราะห์ฯ!G33="","",อ่านคิดวิเคราะห์ฯ!G33)</f>
        <v/>
      </c>
      <c r="G33" s="107" t="str">
        <f>IF(อ่านคิดวิเคราะห์ฯ!H33="","",อ่านคิดวิเคราะห์ฯ!H33)</f>
        <v/>
      </c>
      <c r="H33" s="107" t="str">
        <f>IF(อ่านคิดวิเคราะห์ฯ!I33="","",อ่านคิดวิเคราะห์ฯ!I33)</f>
        <v/>
      </c>
      <c r="I33" s="107" t="str">
        <f>IF(อ่านคิดวิเคราะห์ฯ!J33="","",อ่านคิดวิเคราะห์ฯ!J33)</f>
        <v/>
      </c>
    </row>
    <row r="34" spans="1:9" ht="17.399999999999999" customHeight="1" x14ac:dyDescent="0.25">
      <c r="A34" s="106">
        <v>29</v>
      </c>
      <c r="B34" s="387"/>
      <c r="C34" s="107" t="str">
        <f>IF(อ่านคิดวิเคราะห์ฯ!D34="","",อ่านคิดวิเคราะห์ฯ!D34)</f>
        <v/>
      </c>
      <c r="D34" s="107" t="str">
        <f>IF(อ่านคิดวิเคราะห์ฯ!E34="","",อ่านคิดวิเคราะห์ฯ!E34)</f>
        <v/>
      </c>
      <c r="E34" s="107" t="str">
        <f>IF(อ่านคิดวิเคราะห์ฯ!F34="","",อ่านคิดวิเคราะห์ฯ!F34)</f>
        <v/>
      </c>
      <c r="F34" s="107" t="str">
        <f>IF(อ่านคิดวิเคราะห์ฯ!G34="","",อ่านคิดวิเคราะห์ฯ!G34)</f>
        <v/>
      </c>
      <c r="G34" s="107" t="str">
        <f>IF(อ่านคิดวิเคราะห์ฯ!H34="","",อ่านคิดวิเคราะห์ฯ!H34)</f>
        <v/>
      </c>
      <c r="H34" s="107" t="str">
        <f>IF(อ่านคิดวิเคราะห์ฯ!I34="","",อ่านคิดวิเคราะห์ฯ!I34)</f>
        <v/>
      </c>
      <c r="I34" s="107" t="str">
        <f>IF(อ่านคิดวิเคราะห์ฯ!J34="","",อ่านคิดวิเคราะห์ฯ!J34)</f>
        <v/>
      </c>
    </row>
    <row r="35" spans="1:9" ht="17.399999999999999" customHeight="1" x14ac:dyDescent="0.25">
      <c r="A35" s="106">
        <v>30</v>
      </c>
      <c r="B35" s="387"/>
      <c r="C35" s="107" t="str">
        <f>IF(อ่านคิดวิเคราะห์ฯ!D35="","",อ่านคิดวิเคราะห์ฯ!D35)</f>
        <v/>
      </c>
      <c r="D35" s="107" t="str">
        <f>IF(อ่านคิดวิเคราะห์ฯ!E35="","",อ่านคิดวิเคราะห์ฯ!E35)</f>
        <v/>
      </c>
      <c r="E35" s="107" t="str">
        <f>IF(อ่านคิดวิเคราะห์ฯ!F35="","",อ่านคิดวิเคราะห์ฯ!F35)</f>
        <v/>
      </c>
      <c r="F35" s="107" t="str">
        <f>IF(อ่านคิดวิเคราะห์ฯ!G35="","",อ่านคิดวิเคราะห์ฯ!G35)</f>
        <v/>
      </c>
      <c r="G35" s="107" t="str">
        <f>IF(อ่านคิดวิเคราะห์ฯ!H35="","",อ่านคิดวิเคราะห์ฯ!H35)</f>
        <v/>
      </c>
      <c r="H35" s="107" t="str">
        <f>IF(อ่านคิดวิเคราะห์ฯ!I35="","",อ่านคิดวิเคราะห์ฯ!I35)</f>
        <v/>
      </c>
      <c r="I35" s="107" t="str">
        <f>IF(อ่านคิดวิเคราะห์ฯ!J35="","",อ่านคิดวิเคราะห์ฯ!J35)</f>
        <v/>
      </c>
    </row>
    <row r="36" spans="1:9" ht="17.399999999999999" customHeight="1" x14ac:dyDescent="0.25">
      <c r="A36" s="106">
        <v>31</v>
      </c>
      <c r="B36" s="387"/>
      <c r="C36" s="107" t="str">
        <f>IF(อ่านคิดวิเคราะห์ฯ!D36="","",อ่านคิดวิเคราะห์ฯ!D36)</f>
        <v/>
      </c>
      <c r="D36" s="107" t="str">
        <f>IF(อ่านคิดวิเคราะห์ฯ!E36="","",อ่านคิดวิเคราะห์ฯ!E36)</f>
        <v/>
      </c>
      <c r="E36" s="107" t="str">
        <f>IF(อ่านคิดวิเคราะห์ฯ!F36="","",อ่านคิดวิเคราะห์ฯ!F36)</f>
        <v/>
      </c>
      <c r="F36" s="107" t="str">
        <f>IF(อ่านคิดวิเคราะห์ฯ!G36="","",อ่านคิดวิเคราะห์ฯ!G36)</f>
        <v/>
      </c>
      <c r="G36" s="107" t="str">
        <f>IF(อ่านคิดวิเคราะห์ฯ!H36="","",อ่านคิดวิเคราะห์ฯ!H36)</f>
        <v/>
      </c>
      <c r="H36" s="107" t="str">
        <f>IF(อ่านคิดวิเคราะห์ฯ!I36="","",อ่านคิดวิเคราะห์ฯ!I36)</f>
        <v/>
      </c>
      <c r="I36" s="107" t="str">
        <f>IF(อ่านคิดวิเคราะห์ฯ!J36="","",อ่านคิดวิเคราะห์ฯ!J36)</f>
        <v/>
      </c>
    </row>
    <row r="37" spans="1:9" ht="17.399999999999999" customHeight="1" x14ac:dyDescent="0.25">
      <c r="A37" s="106">
        <v>32</v>
      </c>
      <c r="B37" s="387"/>
      <c r="C37" s="107" t="str">
        <f>IF(อ่านคิดวิเคราะห์ฯ!D37="","",อ่านคิดวิเคราะห์ฯ!D37)</f>
        <v/>
      </c>
      <c r="D37" s="107" t="str">
        <f>IF(อ่านคิดวิเคราะห์ฯ!E37="","",อ่านคิดวิเคราะห์ฯ!E37)</f>
        <v/>
      </c>
      <c r="E37" s="107" t="str">
        <f>IF(อ่านคิดวิเคราะห์ฯ!F37="","",อ่านคิดวิเคราะห์ฯ!F37)</f>
        <v/>
      </c>
      <c r="F37" s="107" t="str">
        <f>IF(อ่านคิดวิเคราะห์ฯ!G37="","",อ่านคิดวิเคราะห์ฯ!G37)</f>
        <v/>
      </c>
      <c r="G37" s="107" t="str">
        <f>IF(อ่านคิดวิเคราะห์ฯ!H37="","",อ่านคิดวิเคราะห์ฯ!H37)</f>
        <v/>
      </c>
      <c r="H37" s="107" t="str">
        <f>IF(อ่านคิดวิเคราะห์ฯ!I37="","",อ่านคิดวิเคราะห์ฯ!I37)</f>
        <v/>
      </c>
      <c r="I37" s="107" t="str">
        <f>IF(อ่านคิดวิเคราะห์ฯ!J37="","",อ่านคิดวิเคราะห์ฯ!J37)</f>
        <v/>
      </c>
    </row>
    <row r="38" spans="1:9" ht="17.399999999999999" customHeight="1" x14ac:dyDescent="0.25">
      <c r="A38" s="106">
        <v>33</v>
      </c>
      <c r="B38" s="387"/>
      <c r="C38" s="107" t="str">
        <f>IF(อ่านคิดวิเคราะห์ฯ!D38="","",อ่านคิดวิเคราะห์ฯ!D38)</f>
        <v/>
      </c>
      <c r="D38" s="107" t="str">
        <f>IF(อ่านคิดวิเคราะห์ฯ!E38="","",อ่านคิดวิเคราะห์ฯ!E38)</f>
        <v/>
      </c>
      <c r="E38" s="107" t="str">
        <f>IF(อ่านคิดวิเคราะห์ฯ!F38="","",อ่านคิดวิเคราะห์ฯ!F38)</f>
        <v/>
      </c>
      <c r="F38" s="107" t="str">
        <f>IF(อ่านคิดวิเคราะห์ฯ!G38="","",อ่านคิดวิเคราะห์ฯ!G38)</f>
        <v/>
      </c>
      <c r="G38" s="107" t="str">
        <f>IF(อ่านคิดวิเคราะห์ฯ!H38="","",อ่านคิดวิเคราะห์ฯ!H38)</f>
        <v/>
      </c>
      <c r="H38" s="107" t="str">
        <f>IF(อ่านคิดวิเคราะห์ฯ!I38="","",อ่านคิดวิเคราะห์ฯ!I38)</f>
        <v/>
      </c>
      <c r="I38" s="107" t="str">
        <f>IF(อ่านคิดวิเคราะห์ฯ!J38="","",อ่านคิดวิเคราะห์ฯ!J38)</f>
        <v/>
      </c>
    </row>
    <row r="39" spans="1:9" ht="17.399999999999999" customHeight="1" x14ac:dyDescent="0.25">
      <c r="A39" s="106">
        <v>34</v>
      </c>
      <c r="B39" s="387"/>
      <c r="C39" s="107" t="str">
        <f>IF(อ่านคิดวิเคราะห์ฯ!D39="","",อ่านคิดวิเคราะห์ฯ!D39)</f>
        <v/>
      </c>
      <c r="D39" s="107" t="str">
        <f>IF(อ่านคิดวิเคราะห์ฯ!E39="","",อ่านคิดวิเคราะห์ฯ!E39)</f>
        <v/>
      </c>
      <c r="E39" s="107" t="str">
        <f>IF(อ่านคิดวิเคราะห์ฯ!F39="","",อ่านคิดวิเคราะห์ฯ!F39)</f>
        <v/>
      </c>
      <c r="F39" s="107" t="str">
        <f>IF(อ่านคิดวิเคราะห์ฯ!G39="","",อ่านคิดวิเคราะห์ฯ!G39)</f>
        <v/>
      </c>
      <c r="G39" s="107" t="str">
        <f>IF(อ่านคิดวิเคราะห์ฯ!H39="","",อ่านคิดวิเคราะห์ฯ!H39)</f>
        <v/>
      </c>
      <c r="H39" s="107" t="str">
        <f>IF(อ่านคิดวิเคราะห์ฯ!I39="","",อ่านคิดวิเคราะห์ฯ!I39)</f>
        <v/>
      </c>
      <c r="I39" s="107" t="str">
        <f>IF(อ่านคิดวิเคราะห์ฯ!J39="","",อ่านคิดวิเคราะห์ฯ!J39)</f>
        <v/>
      </c>
    </row>
    <row r="40" spans="1:9" ht="17.399999999999999" customHeight="1" x14ac:dyDescent="0.25">
      <c r="A40" s="106">
        <v>35</v>
      </c>
      <c r="B40" s="387"/>
      <c r="C40" s="107" t="str">
        <f>IF(อ่านคิดวิเคราะห์ฯ!D40="","",อ่านคิดวิเคราะห์ฯ!D40)</f>
        <v/>
      </c>
      <c r="D40" s="107" t="str">
        <f>IF(อ่านคิดวิเคราะห์ฯ!E40="","",อ่านคิดวิเคราะห์ฯ!E40)</f>
        <v/>
      </c>
      <c r="E40" s="107" t="str">
        <f>IF(อ่านคิดวิเคราะห์ฯ!F40="","",อ่านคิดวิเคราะห์ฯ!F40)</f>
        <v/>
      </c>
      <c r="F40" s="107" t="str">
        <f>IF(อ่านคิดวิเคราะห์ฯ!G40="","",อ่านคิดวิเคราะห์ฯ!G40)</f>
        <v/>
      </c>
      <c r="G40" s="107" t="str">
        <f>IF(อ่านคิดวิเคราะห์ฯ!H40="","",อ่านคิดวิเคราะห์ฯ!H40)</f>
        <v/>
      </c>
      <c r="H40" s="107" t="str">
        <f>IF(อ่านคิดวิเคราะห์ฯ!I40="","",อ่านคิดวิเคราะห์ฯ!I40)</f>
        <v/>
      </c>
      <c r="I40" s="107" t="str">
        <f>IF(อ่านคิดวิเคราะห์ฯ!J40="","",อ่านคิดวิเคราะห์ฯ!J40)</f>
        <v/>
      </c>
    </row>
    <row r="41" spans="1:9" ht="17.399999999999999" customHeight="1" x14ac:dyDescent="0.25">
      <c r="A41" s="106">
        <v>36</v>
      </c>
      <c r="B41" s="387"/>
      <c r="C41" s="107" t="str">
        <f>IF(อ่านคิดวิเคราะห์ฯ!D41="","",อ่านคิดวิเคราะห์ฯ!D41)</f>
        <v/>
      </c>
      <c r="D41" s="107" t="str">
        <f>IF(อ่านคิดวิเคราะห์ฯ!E41="","",อ่านคิดวิเคราะห์ฯ!E41)</f>
        <v/>
      </c>
      <c r="E41" s="107" t="str">
        <f>IF(อ่านคิดวิเคราะห์ฯ!F41="","",อ่านคิดวิเคราะห์ฯ!F41)</f>
        <v/>
      </c>
      <c r="F41" s="107" t="str">
        <f>IF(อ่านคิดวิเคราะห์ฯ!G41="","",อ่านคิดวิเคราะห์ฯ!G41)</f>
        <v/>
      </c>
      <c r="G41" s="107" t="str">
        <f>IF(อ่านคิดวิเคราะห์ฯ!H41="","",อ่านคิดวิเคราะห์ฯ!H41)</f>
        <v/>
      </c>
      <c r="H41" s="107" t="str">
        <f>IF(อ่านคิดวิเคราะห์ฯ!I41="","",อ่านคิดวิเคราะห์ฯ!I41)</f>
        <v/>
      </c>
      <c r="I41" s="107" t="str">
        <f>IF(อ่านคิดวิเคราะห์ฯ!J41="","",อ่านคิดวิเคราะห์ฯ!J41)</f>
        <v/>
      </c>
    </row>
    <row r="42" spans="1:9" ht="17.399999999999999" customHeight="1" x14ac:dyDescent="0.25">
      <c r="A42" s="106">
        <v>37</v>
      </c>
      <c r="B42" s="387"/>
      <c r="C42" s="107" t="str">
        <f>IF(อ่านคิดวิเคราะห์ฯ!D42="","",อ่านคิดวิเคราะห์ฯ!D42)</f>
        <v/>
      </c>
      <c r="D42" s="107" t="str">
        <f>IF(อ่านคิดวิเคราะห์ฯ!E42="","",อ่านคิดวิเคราะห์ฯ!E42)</f>
        <v/>
      </c>
      <c r="E42" s="107" t="str">
        <f>IF(อ่านคิดวิเคราะห์ฯ!F42="","",อ่านคิดวิเคราะห์ฯ!F42)</f>
        <v/>
      </c>
      <c r="F42" s="107" t="str">
        <f>IF(อ่านคิดวิเคราะห์ฯ!G42="","",อ่านคิดวิเคราะห์ฯ!G42)</f>
        <v/>
      </c>
      <c r="G42" s="107" t="str">
        <f>IF(อ่านคิดวิเคราะห์ฯ!H42="","",อ่านคิดวิเคราะห์ฯ!H42)</f>
        <v/>
      </c>
      <c r="H42" s="107" t="str">
        <f>IF(อ่านคิดวิเคราะห์ฯ!I42="","",อ่านคิดวิเคราะห์ฯ!I42)</f>
        <v/>
      </c>
      <c r="I42" s="107" t="str">
        <f>IF(อ่านคิดวิเคราะห์ฯ!J42="","",อ่านคิดวิเคราะห์ฯ!J42)</f>
        <v/>
      </c>
    </row>
    <row r="43" spans="1:9" ht="17.399999999999999" customHeight="1" x14ac:dyDescent="0.25">
      <c r="A43" s="106">
        <v>38</v>
      </c>
      <c r="B43" s="387"/>
      <c r="C43" s="107" t="str">
        <f>IF(อ่านคิดวิเคราะห์ฯ!D43="","",อ่านคิดวิเคราะห์ฯ!D43)</f>
        <v/>
      </c>
      <c r="D43" s="107" t="str">
        <f>IF(อ่านคิดวิเคราะห์ฯ!E43="","",อ่านคิดวิเคราะห์ฯ!E43)</f>
        <v/>
      </c>
      <c r="E43" s="107" t="str">
        <f>IF(อ่านคิดวิเคราะห์ฯ!F43="","",อ่านคิดวิเคราะห์ฯ!F43)</f>
        <v/>
      </c>
      <c r="F43" s="107" t="str">
        <f>IF(อ่านคิดวิเคราะห์ฯ!G43="","",อ่านคิดวิเคราะห์ฯ!G43)</f>
        <v/>
      </c>
      <c r="G43" s="107" t="str">
        <f>IF(อ่านคิดวิเคราะห์ฯ!H43="","",อ่านคิดวิเคราะห์ฯ!H43)</f>
        <v/>
      </c>
      <c r="H43" s="107" t="str">
        <f>IF(อ่านคิดวิเคราะห์ฯ!I43="","",อ่านคิดวิเคราะห์ฯ!I43)</f>
        <v/>
      </c>
      <c r="I43" s="107" t="str">
        <f>IF(อ่านคิดวิเคราะห์ฯ!J43="","",อ่านคิดวิเคราะห์ฯ!J43)</f>
        <v/>
      </c>
    </row>
    <row r="44" spans="1:9" ht="17.399999999999999" customHeight="1" x14ac:dyDescent="0.25">
      <c r="A44" s="106">
        <v>39</v>
      </c>
      <c r="B44" s="387"/>
      <c r="C44" s="107" t="str">
        <f>IF(อ่านคิดวิเคราะห์ฯ!D44="","",อ่านคิดวิเคราะห์ฯ!D44)</f>
        <v/>
      </c>
      <c r="D44" s="107" t="str">
        <f>IF(อ่านคิดวิเคราะห์ฯ!E44="","",อ่านคิดวิเคราะห์ฯ!E44)</f>
        <v/>
      </c>
      <c r="E44" s="107" t="str">
        <f>IF(อ่านคิดวิเคราะห์ฯ!F44="","",อ่านคิดวิเคราะห์ฯ!F44)</f>
        <v/>
      </c>
      <c r="F44" s="107" t="str">
        <f>IF(อ่านคิดวิเคราะห์ฯ!G44="","",อ่านคิดวิเคราะห์ฯ!G44)</f>
        <v/>
      </c>
      <c r="G44" s="107" t="str">
        <f>IF(อ่านคิดวิเคราะห์ฯ!H44="","",อ่านคิดวิเคราะห์ฯ!H44)</f>
        <v/>
      </c>
      <c r="H44" s="107" t="str">
        <f>IF(อ่านคิดวิเคราะห์ฯ!I44="","",อ่านคิดวิเคราะห์ฯ!I44)</f>
        <v/>
      </c>
      <c r="I44" s="107" t="str">
        <f>IF(อ่านคิดวิเคราะห์ฯ!J44="","",อ่านคิดวิเคราะห์ฯ!J44)</f>
        <v/>
      </c>
    </row>
    <row r="45" spans="1:9" ht="17.399999999999999" customHeight="1" x14ac:dyDescent="0.25">
      <c r="A45" s="106">
        <v>40</v>
      </c>
      <c r="B45" s="387"/>
      <c r="C45" s="107" t="str">
        <f>IF(อ่านคิดวิเคราะห์ฯ!D45="","",อ่านคิดวิเคราะห์ฯ!D45)</f>
        <v/>
      </c>
      <c r="D45" s="107" t="str">
        <f>IF(อ่านคิดวิเคราะห์ฯ!E45="","",อ่านคิดวิเคราะห์ฯ!E45)</f>
        <v/>
      </c>
      <c r="E45" s="107" t="str">
        <f>IF(อ่านคิดวิเคราะห์ฯ!F45="","",อ่านคิดวิเคราะห์ฯ!F45)</f>
        <v/>
      </c>
      <c r="F45" s="107" t="str">
        <f>IF(อ่านคิดวิเคราะห์ฯ!G45="","",อ่านคิดวิเคราะห์ฯ!G45)</f>
        <v/>
      </c>
      <c r="G45" s="107" t="str">
        <f>IF(อ่านคิดวิเคราะห์ฯ!H45="","",อ่านคิดวิเคราะห์ฯ!H45)</f>
        <v/>
      </c>
      <c r="H45" s="107" t="str">
        <f>IF(อ่านคิดวิเคราะห์ฯ!I45="","",อ่านคิดวิเคราะห์ฯ!I45)</f>
        <v/>
      </c>
      <c r="I45" s="107" t="str">
        <f>IF(อ่านคิดวิเคราะห์ฯ!J45="","",อ่านคิดวิเคราะห์ฯ!J45)</f>
        <v/>
      </c>
    </row>
    <row r="46" spans="1:9" ht="17.399999999999999" customHeight="1" x14ac:dyDescent="0.25">
      <c r="A46" s="106">
        <v>41</v>
      </c>
      <c r="B46" s="387"/>
      <c r="C46" s="107" t="str">
        <f>IF(อ่านคิดวิเคราะห์ฯ!D46="","",อ่านคิดวิเคราะห์ฯ!D46)</f>
        <v/>
      </c>
      <c r="D46" s="107" t="str">
        <f>IF(อ่านคิดวิเคราะห์ฯ!E46="","",อ่านคิดวิเคราะห์ฯ!E46)</f>
        <v/>
      </c>
      <c r="E46" s="107" t="str">
        <f>IF(อ่านคิดวิเคราะห์ฯ!F46="","",อ่านคิดวิเคราะห์ฯ!F46)</f>
        <v/>
      </c>
      <c r="F46" s="107" t="str">
        <f>IF(อ่านคิดวิเคราะห์ฯ!G46="","",อ่านคิดวิเคราะห์ฯ!G46)</f>
        <v/>
      </c>
      <c r="G46" s="107" t="str">
        <f>IF(อ่านคิดวิเคราะห์ฯ!H46="","",อ่านคิดวิเคราะห์ฯ!H46)</f>
        <v/>
      </c>
      <c r="H46" s="107" t="str">
        <f>IF(อ่านคิดวิเคราะห์ฯ!I46="","",อ่านคิดวิเคราะห์ฯ!I46)</f>
        <v/>
      </c>
      <c r="I46" s="107" t="str">
        <f>IF(อ่านคิดวิเคราะห์ฯ!J46="","",อ่านคิดวิเคราะห์ฯ!J46)</f>
        <v/>
      </c>
    </row>
    <row r="47" spans="1:9" ht="17.399999999999999" customHeight="1" x14ac:dyDescent="0.25">
      <c r="A47" s="106">
        <v>42</v>
      </c>
      <c r="B47" s="387"/>
      <c r="C47" s="107" t="str">
        <f>IF(อ่านคิดวิเคราะห์ฯ!D47="","",อ่านคิดวิเคราะห์ฯ!D47)</f>
        <v/>
      </c>
      <c r="D47" s="107" t="str">
        <f>IF(อ่านคิดวิเคราะห์ฯ!E47="","",อ่านคิดวิเคราะห์ฯ!E47)</f>
        <v/>
      </c>
      <c r="E47" s="107" t="str">
        <f>IF(อ่านคิดวิเคราะห์ฯ!F47="","",อ่านคิดวิเคราะห์ฯ!F47)</f>
        <v/>
      </c>
      <c r="F47" s="107" t="str">
        <f>IF(อ่านคิดวิเคราะห์ฯ!G47="","",อ่านคิดวิเคราะห์ฯ!G47)</f>
        <v/>
      </c>
      <c r="G47" s="107" t="str">
        <f>IF(อ่านคิดวิเคราะห์ฯ!H47="","",อ่านคิดวิเคราะห์ฯ!H47)</f>
        <v/>
      </c>
      <c r="H47" s="107" t="str">
        <f>IF(อ่านคิดวิเคราะห์ฯ!I47="","",อ่านคิดวิเคราะห์ฯ!I47)</f>
        <v/>
      </c>
      <c r="I47" s="107" t="str">
        <f>IF(อ่านคิดวิเคราะห์ฯ!J47="","",อ่านคิดวิเคราะห์ฯ!J47)</f>
        <v/>
      </c>
    </row>
    <row r="48" spans="1:9" ht="17.399999999999999" customHeight="1" x14ac:dyDescent="0.25">
      <c r="A48" s="106">
        <v>43</v>
      </c>
      <c r="B48" s="387"/>
      <c r="C48" s="107" t="str">
        <f>IF(อ่านคิดวิเคราะห์ฯ!D48="","",อ่านคิดวิเคราะห์ฯ!D48)</f>
        <v/>
      </c>
      <c r="D48" s="107" t="str">
        <f>IF(อ่านคิดวิเคราะห์ฯ!E48="","",อ่านคิดวิเคราะห์ฯ!E48)</f>
        <v/>
      </c>
      <c r="E48" s="107" t="str">
        <f>IF(อ่านคิดวิเคราะห์ฯ!F48="","",อ่านคิดวิเคราะห์ฯ!F48)</f>
        <v/>
      </c>
      <c r="F48" s="107" t="str">
        <f>IF(อ่านคิดวิเคราะห์ฯ!G48="","",อ่านคิดวิเคราะห์ฯ!G48)</f>
        <v/>
      </c>
      <c r="G48" s="107" t="str">
        <f>IF(อ่านคิดวิเคราะห์ฯ!H48="","",อ่านคิดวิเคราะห์ฯ!H48)</f>
        <v/>
      </c>
      <c r="H48" s="107" t="str">
        <f>IF(อ่านคิดวิเคราะห์ฯ!I48="","",อ่านคิดวิเคราะห์ฯ!I48)</f>
        <v/>
      </c>
      <c r="I48" s="107" t="str">
        <f>IF(อ่านคิดวิเคราะห์ฯ!J48="","",อ่านคิดวิเคราะห์ฯ!J48)</f>
        <v/>
      </c>
    </row>
    <row r="49" spans="1:9" ht="17.399999999999999" customHeight="1" x14ac:dyDescent="0.25">
      <c r="A49" s="106">
        <v>44</v>
      </c>
      <c r="B49" s="387"/>
      <c r="C49" s="107" t="str">
        <f>IF(อ่านคิดวิเคราะห์ฯ!D49="","",อ่านคิดวิเคราะห์ฯ!D49)</f>
        <v/>
      </c>
      <c r="D49" s="107" t="str">
        <f>IF(อ่านคิดวิเคราะห์ฯ!E49="","",อ่านคิดวิเคราะห์ฯ!E49)</f>
        <v/>
      </c>
      <c r="E49" s="107" t="str">
        <f>IF(อ่านคิดวิเคราะห์ฯ!F49="","",อ่านคิดวิเคราะห์ฯ!F49)</f>
        <v/>
      </c>
      <c r="F49" s="107" t="str">
        <f>IF(อ่านคิดวิเคราะห์ฯ!G49="","",อ่านคิดวิเคราะห์ฯ!G49)</f>
        <v/>
      </c>
      <c r="G49" s="107" t="str">
        <f>IF(อ่านคิดวิเคราะห์ฯ!H49="","",อ่านคิดวิเคราะห์ฯ!H49)</f>
        <v/>
      </c>
      <c r="H49" s="107" t="str">
        <f>IF(อ่านคิดวิเคราะห์ฯ!I49="","",อ่านคิดวิเคราะห์ฯ!I49)</f>
        <v/>
      </c>
      <c r="I49" s="107" t="str">
        <f>IF(อ่านคิดวิเคราะห์ฯ!J49="","",อ่านคิดวิเคราะห์ฯ!J49)</f>
        <v/>
      </c>
    </row>
    <row r="50" spans="1:9" ht="17.399999999999999" customHeight="1" x14ac:dyDescent="0.25">
      <c r="A50" s="109">
        <v>45</v>
      </c>
      <c r="B50" s="387"/>
      <c r="C50" s="107" t="str">
        <f>IF(อ่านคิดวิเคราะห์ฯ!D50="","",อ่านคิดวิเคราะห์ฯ!D50)</f>
        <v/>
      </c>
      <c r="D50" s="107" t="str">
        <f>IF(อ่านคิดวิเคราะห์ฯ!E50="","",อ่านคิดวิเคราะห์ฯ!E50)</f>
        <v/>
      </c>
      <c r="E50" s="107" t="str">
        <f>IF(อ่านคิดวิเคราะห์ฯ!F50="","",อ่านคิดวิเคราะห์ฯ!F50)</f>
        <v/>
      </c>
      <c r="F50" s="107" t="str">
        <f>IF(อ่านคิดวิเคราะห์ฯ!G50="","",อ่านคิดวิเคราะห์ฯ!G50)</f>
        <v/>
      </c>
      <c r="G50" s="107" t="str">
        <f>IF(อ่านคิดวิเคราะห์ฯ!H50="","",อ่านคิดวิเคราะห์ฯ!H50)</f>
        <v/>
      </c>
      <c r="H50" s="107" t="str">
        <f>IF(อ่านคิดวิเคราะห์ฯ!I50="","",อ่านคิดวิเคราะห์ฯ!I50)</f>
        <v/>
      </c>
      <c r="I50" s="107" t="str">
        <f>IF(อ่านคิดวิเคราะห์ฯ!J50="","",อ่านคิดวิเคราะห์ฯ!J50)</f>
        <v/>
      </c>
    </row>
    <row r="51" spans="1:9" x14ac:dyDescent="0.25">
      <c r="A51" s="388" t="s">
        <v>56</v>
      </c>
      <c r="B51" s="388"/>
      <c r="C51" s="388"/>
      <c r="D51" s="388"/>
      <c r="E51" s="388"/>
      <c r="F51" s="388"/>
      <c r="G51" s="388"/>
      <c r="H51" s="108" t="str">
        <f>IF(อ่านคิดวิเคราะห์ฯ!I51="","",อ่านคิดวิเคราะห์ฯ!I51)</f>
        <v/>
      </c>
      <c r="I51" s="108" t="str">
        <f>IF(อ่านคิดวิเคราะห์ฯ!J51="","",อ่านคิดวิเคราะห์ฯ!J51)</f>
        <v/>
      </c>
    </row>
    <row r="52" spans="1:9" x14ac:dyDescent="0.25">
      <c r="A52" s="388" t="s">
        <v>66</v>
      </c>
      <c r="B52" s="388"/>
      <c r="C52" s="388"/>
      <c r="D52" s="388"/>
      <c r="E52" s="388"/>
      <c r="F52" s="388"/>
      <c r="G52" s="388"/>
      <c r="H52" s="139" t="str">
        <f>IF(อ่านคิดวิเคราะห์ฯ!I52="","",อ่านคิดวิเคราะห์ฯ!I52)</f>
        <v/>
      </c>
      <c r="I52" s="139" t="str">
        <f>IF(อ่านคิดวิเคราะห์ฯ!J52="","",อ่านคิดวิเคราะห์ฯ!J52)</f>
        <v/>
      </c>
    </row>
  </sheetData>
  <sheetProtection algorithmName="SHA-512" hashValue="WVZjE5Mo30pnhrlkJSa1O9gz7anwRTQdtwfQjZjx8tAkzbsa4U7EbhJSqS6C7sZgCuS3OdgOSruZOYm/ieiTKw==" saltValue="uViM1uaZilLPzrXw7a8B2A==" spinCount="100000" sheet="1" objects="1" scenarios="1"/>
  <mergeCells count="14">
    <mergeCell ref="I2:I5"/>
    <mergeCell ref="B3:B4"/>
    <mergeCell ref="C3:C4"/>
    <mergeCell ref="A1:A5"/>
    <mergeCell ref="B1:I1"/>
    <mergeCell ref="D3:D4"/>
    <mergeCell ref="E3:E4"/>
    <mergeCell ref="F3:F4"/>
    <mergeCell ref="G3:G4"/>
    <mergeCell ref="B6:B50"/>
    <mergeCell ref="A51:G51"/>
    <mergeCell ref="A52:G52"/>
    <mergeCell ref="B2:G2"/>
    <mergeCell ref="H2:H4"/>
  </mergeCells>
  <pageMargins left="0.55118110236220474" right="0.19685039370078741" top="0.55118110236220474" bottom="0.55118110236220474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117ED-4903-4B6D-83D3-E265B76CC1F0}">
  <sheetPr codeName="Sheet18">
    <tabColor rgb="FFFF0000"/>
  </sheetPr>
  <dimension ref="A1:E57"/>
  <sheetViews>
    <sheetView view="pageBreakPreview" zoomScale="115" zoomScaleNormal="100" zoomScaleSheetLayoutView="115" workbookViewId="0">
      <selection activeCell="E17" sqref="E17"/>
    </sheetView>
  </sheetViews>
  <sheetFormatPr defaultColWidth="8.19921875" defaultRowHeight="18" x14ac:dyDescent="0.35"/>
  <cols>
    <col min="1" max="1" width="4.8984375" style="15" customWidth="1"/>
    <col min="2" max="4" width="17.5" style="15" customWidth="1"/>
    <col min="5" max="5" width="31.69921875" style="15" customWidth="1"/>
    <col min="6" max="256" width="8.19921875" style="15"/>
    <col min="257" max="257" width="4.8984375" style="15" customWidth="1"/>
    <col min="258" max="259" width="15.19921875" style="15" customWidth="1"/>
    <col min="260" max="260" width="17.59765625" style="15" customWidth="1"/>
    <col min="261" max="261" width="32.09765625" style="15" customWidth="1"/>
    <col min="262" max="512" width="8.19921875" style="15"/>
    <col min="513" max="513" width="4.8984375" style="15" customWidth="1"/>
    <col min="514" max="515" width="15.19921875" style="15" customWidth="1"/>
    <col min="516" max="516" width="17.59765625" style="15" customWidth="1"/>
    <col min="517" max="517" width="32.09765625" style="15" customWidth="1"/>
    <col min="518" max="768" width="8.19921875" style="15"/>
    <col min="769" max="769" width="4.8984375" style="15" customWidth="1"/>
    <col min="770" max="771" width="15.19921875" style="15" customWidth="1"/>
    <col min="772" max="772" width="17.59765625" style="15" customWidth="1"/>
    <col min="773" max="773" width="32.09765625" style="15" customWidth="1"/>
    <col min="774" max="1024" width="8.19921875" style="15"/>
    <col min="1025" max="1025" width="4.8984375" style="15" customWidth="1"/>
    <col min="1026" max="1027" width="15.19921875" style="15" customWidth="1"/>
    <col min="1028" max="1028" width="17.59765625" style="15" customWidth="1"/>
    <col min="1029" max="1029" width="32.09765625" style="15" customWidth="1"/>
    <col min="1030" max="1280" width="8.19921875" style="15"/>
    <col min="1281" max="1281" width="4.8984375" style="15" customWidth="1"/>
    <col min="1282" max="1283" width="15.19921875" style="15" customWidth="1"/>
    <col min="1284" max="1284" width="17.59765625" style="15" customWidth="1"/>
    <col min="1285" max="1285" width="32.09765625" style="15" customWidth="1"/>
    <col min="1286" max="1536" width="8.19921875" style="15"/>
    <col min="1537" max="1537" width="4.8984375" style="15" customWidth="1"/>
    <col min="1538" max="1539" width="15.19921875" style="15" customWidth="1"/>
    <col min="1540" max="1540" width="17.59765625" style="15" customWidth="1"/>
    <col min="1541" max="1541" width="32.09765625" style="15" customWidth="1"/>
    <col min="1542" max="1792" width="8.19921875" style="15"/>
    <col min="1793" max="1793" width="4.8984375" style="15" customWidth="1"/>
    <col min="1794" max="1795" width="15.19921875" style="15" customWidth="1"/>
    <col min="1796" max="1796" width="17.59765625" style="15" customWidth="1"/>
    <col min="1797" max="1797" width="32.09765625" style="15" customWidth="1"/>
    <col min="1798" max="2048" width="8.19921875" style="15"/>
    <col min="2049" max="2049" width="4.8984375" style="15" customWidth="1"/>
    <col min="2050" max="2051" width="15.19921875" style="15" customWidth="1"/>
    <col min="2052" max="2052" width="17.59765625" style="15" customWidth="1"/>
    <col min="2053" max="2053" width="32.09765625" style="15" customWidth="1"/>
    <col min="2054" max="2304" width="8.19921875" style="15"/>
    <col min="2305" max="2305" width="4.8984375" style="15" customWidth="1"/>
    <col min="2306" max="2307" width="15.19921875" style="15" customWidth="1"/>
    <col min="2308" max="2308" width="17.59765625" style="15" customWidth="1"/>
    <col min="2309" max="2309" width="32.09765625" style="15" customWidth="1"/>
    <col min="2310" max="2560" width="8.19921875" style="15"/>
    <col min="2561" max="2561" width="4.8984375" style="15" customWidth="1"/>
    <col min="2562" max="2563" width="15.19921875" style="15" customWidth="1"/>
    <col min="2564" max="2564" width="17.59765625" style="15" customWidth="1"/>
    <col min="2565" max="2565" width="32.09765625" style="15" customWidth="1"/>
    <col min="2566" max="2816" width="8.19921875" style="15"/>
    <col min="2817" max="2817" width="4.8984375" style="15" customWidth="1"/>
    <col min="2818" max="2819" width="15.19921875" style="15" customWidth="1"/>
    <col min="2820" max="2820" width="17.59765625" style="15" customWidth="1"/>
    <col min="2821" max="2821" width="32.09765625" style="15" customWidth="1"/>
    <col min="2822" max="3072" width="8.19921875" style="15"/>
    <col min="3073" max="3073" width="4.8984375" style="15" customWidth="1"/>
    <col min="3074" max="3075" width="15.19921875" style="15" customWidth="1"/>
    <col min="3076" max="3076" width="17.59765625" style="15" customWidth="1"/>
    <col min="3077" max="3077" width="32.09765625" style="15" customWidth="1"/>
    <col min="3078" max="3328" width="8.19921875" style="15"/>
    <col min="3329" max="3329" width="4.8984375" style="15" customWidth="1"/>
    <col min="3330" max="3331" width="15.19921875" style="15" customWidth="1"/>
    <col min="3332" max="3332" width="17.59765625" style="15" customWidth="1"/>
    <col min="3333" max="3333" width="32.09765625" style="15" customWidth="1"/>
    <col min="3334" max="3584" width="8.19921875" style="15"/>
    <col min="3585" max="3585" width="4.8984375" style="15" customWidth="1"/>
    <col min="3586" max="3587" width="15.19921875" style="15" customWidth="1"/>
    <col min="3588" max="3588" width="17.59765625" style="15" customWidth="1"/>
    <col min="3589" max="3589" width="32.09765625" style="15" customWidth="1"/>
    <col min="3590" max="3840" width="8.19921875" style="15"/>
    <col min="3841" max="3841" width="4.8984375" style="15" customWidth="1"/>
    <col min="3842" max="3843" width="15.19921875" style="15" customWidth="1"/>
    <col min="3844" max="3844" width="17.59765625" style="15" customWidth="1"/>
    <col min="3845" max="3845" width="32.09765625" style="15" customWidth="1"/>
    <col min="3846" max="4096" width="8.19921875" style="15"/>
    <col min="4097" max="4097" width="4.8984375" style="15" customWidth="1"/>
    <col min="4098" max="4099" width="15.19921875" style="15" customWidth="1"/>
    <col min="4100" max="4100" width="17.59765625" style="15" customWidth="1"/>
    <col min="4101" max="4101" width="32.09765625" style="15" customWidth="1"/>
    <col min="4102" max="4352" width="8.19921875" style="15"/>
    <col min="4353" max="4353" width="4.8984375" style="15" customWidth="1"/>
    <col min="4354" max="4355" width="15.19921875" style="15" customWidth="1"/>
    <col min="4356" max="4356" width="17.59765625" style="15" customWidth="1"/>
    <col min="4357" max="4357" width="32.09765625" style="15" customWidth="1"/>
    <col min="4358" max="4608" width="8.19921875" style="15"/>
    <col min="4609" max="4609" width="4.8984375" style="15" customWidth="1"/>
    <col min="4610" max="4611" width="15.19921875" style="15" customWidth="1"/>
    <col min="4612" max="4612" width="17.59765625" style="15" customWidth="1"/>
    <col min="4613" max="4613" width="32.09765625" style="15" customWidth="1"/>
    <col min="4614" max="4864" width="8.19921875" style="15"/>
    <col min="4865" max="4865" width="4.8984375" style="15" customWidth="1"/>
    <col min="4866" max="4867" width="15.19921875" style="15" customWidth="1"/>
    <col min="4868" max="4868" width="17.59765625" style="15" customWidth="1"/>
    <col min="4869" max="4869" width="32.09765625" style="15" customWidth="1"/>
    <col min="4870" max="5120" width="8.19921875" style="15"/>
    <col min="5121" max="5121" width="4.8984375" style="15" customWidth="1"/>
    <col min="5122" max="5123" width="15.19921875" style="15" customWidth="1"/>
    <col min="5124" max="5124" width="17.59765625" style="15" customWidth="1"/>
    <col min="5125" max="5125" width="32.09765625" style="15" customWidth="1"/>
    <col min="5126" max="5376" width="8.19921875" style="15"/>
    <col min="5377" max="5377" width="4.8984375" style="15" customWidth="1"/>
    <col min="5378" max="5379" width="15.19921875" style="15" customWidth="1"/>
    <col min="5380" max="5380" width="17.59765625" style="15" customWidth="1"/>
    <col min="5381" max="5381" width="32.09765625" style="15" customWidth="1"/>
    <col min="5382" max="5632" width="8.19921875" style="15"/>
    <col min="5633" max="5633" width="4.8984375" style="15" customWidth="1"/>
    <col min="5634" max="5635" width="15.19921875" style="15" customWidth="1"/>
    <col min="5636" max="5636" width="17.59765625" style="15" customWidth="1"/>
    <col min="5637" max="5637" width="32.09765625" style="15" customWidth="1"/>
    <col min="5638" max="5888" width="8.19921875" style="15"/>
    <col min="5889" max="5889" width="4.8984375" style="15" customWidth="1"/>
    <col min="5890" max="5891" width="15.19921875" style="15" customWidth="1"/>
    <col min="5892" max="5892" width="17.59765625" style="15" customWidth="1"/>
    <col min="5893" max="5893" width="32.09765625" style="15" customWidth="1"/>
    <col min="5894" max="6144" width="8.19921875" style="15"/>
    <col min="6145" max="6145" width="4.8984375" style="15" customWidth="1"/>
    <col min="6146" max="6147" width="15.19921875" style="15" customWidth="1"/>
    <col min="6148" max="6148" width="17.59765625" style="15" customWidth="1"/>
    <col min="6149" max="6149" width="32.09765625" style="15" customWidth="1"/>
    <col min="6150" max="6400" width="8.19921875" style="15"/>
    <col min="6401" max="6401" width="4.8984375" style="15" customWidth="1"/>
    <col min="6402" max="6403" width="15.19921875" style="15" customWidth="1"/>
    <col min="6404" max="6404" width="17.59765625" style="15" customWidth="1"/>
    <col min="6405" max="6405" width="32.09765625" style="15" customWidth="1"/>
    <col min="6406" max="6656" width="8.19921875" style="15"/>
    <col min="6657" max="6657" width="4.8984375" style="15" customWidth="1"/>
    <col min="6658" max="6659" width="15.19921875" style="15" customWidth="1"/>
    <col min="6660" max="6660" width="17.59765625" style="15" customWidth="1"/>
    <col min="6661" max="6661" width="32.09765625" style="15" customWidth="1"/>
    <col min="6662" max="6912" width="8.19921875" style="15"/>
    <col min="6913" max="6913" width="4.8984375" style="15" customWidth="1"/>
    <col min="6914" max="6915" width="15.19921875" style="15" customWidth="1"/>
    <col min="6916" max="6916" width="17.59765625" style="15" customWidth="1"/>
    <col min="6917" max="6917" width="32.09765625" style="15" customWidth="1"/>
    <col min="6918" max="7168" width="8.19921875" style="15"/>
    <col min="7169" max="7169" width="4.8984375" style="15" customWidth="1"/>
    <col min="7170" max="7171" width="15.19921875" style="15" customWidth="1"/>
    <col min="7172" max="7172" width="17.59765625" style="15" customWidth="1"/>
    <col min="7173" max="7173" width="32.09765625" style="15" customWidth="1"/>
    <col min="7174" max="7424" width="8.19921875" style="15"/>
    <col min="7425" max="7425" width="4.8984375" style="15" customWidth="1"/>
    <col min="7426" max="7427" width="15.19921875" style="15" customWidth="1"/>
    <col min="7428" max="7428" width="17.59765625" style="15" customWidth="1"/>
    <col min="7429" max="7429" width="32.09765625" style="15" customWidth="1"/>
    <col min="7430" max="7680" width="8.19921875" style="15"/>
    <col min="7681" max="7681" width="4.8984375" style="15" customWidth="1"/>
    <col min="7682" max="7683" width="15.19921875" style="15" customWidth="1"/>
    <col min="7684" max="7684" width="17.59765625" style="15" customWidth="1"/>
    <col min="7685" max="7685" width="32.09765625" style="15" customWidth="1"/>
    <col min="7686" max="7936" width="8.19921875" style="15"/>
    <col min="7937" max="7937" width="4.8984375" style="15" customWidth="1"/>
    <col min="7938" max="7939" width="15.19921875" style="15" customWidth="1"/>
    <col min="7940" max="7940" width="17.59765625" style="15" customWidth="1"/>
    <col min="7941" max="7941" width="32.09765625" style="15" customWidth="1"/>
    <col min="7942" max="8192" width="8.19921875" style="15"/>
    <col min="8193" max="8193" width="4.8984375" style="15" customWidth="1"/>
    <col min="8194" max="8195" width="15.19921875" style="15" customWidth="1"/>
    <col min="8196" max="8196" width="17.59765625" style="15" customWidth="1"/>
    <col min="8197" max="8197" width="32.09765625" style="15" customWidth="1"/>
    <col min="8198" max="8448" width="8.19921875" style="15"/>
    <col min="8449" max="8449" width="4.8984375" style="15" customWidth="1"/>
    <col min="8450" max="8451" width="15.19921875" style="15" customWidth="1"/>
    <col min="8452" max="8452" width="17.59765625" style="15" customWidth="1"/>
    <col min="8453" max="8453" width="32.09765625" style="15" customWidth="1"/>
    <col min="8454" max="8704" width="8.19921875" style="15"/>
    <col min="8705" max="8705" width="4.8984375" style="15" customWidth="1"/>
    <col min="8706" max="8707" width="15.19921875" style="15" customWidth="1"/>
    <col min="8708" max="8708" width="17.59765625" style="15" customWidth="1"/>
    <col min="8709" max="8709" width="32.09765625" style="15" customWidth="1"/>
    <col min="8710" max="8960" width="8.19921875" style="15"/>
    <col min="8961" max="8961" width="4.8984375" style="15" customWidth="1"/>
    <col min="8962" max="8963" width="15.19921875" style="15" customWidth="1"/>
    <col min="8964" max="8964" width="17.59765625" style="15" customWidth="1"/>
    <col min="8965" max="8965" width="32.09765625" style="15" customWidth="1"/>
    <col min="8966" max="9216" width="8.19921875" style="15"/>
    <col min="9217" max="9217" width="4.8984375" style="15" customWidth="1"/>
    <col min="9218" max="9219" width="15.19921875" style="15" customWidth="1"/>
    <col min="9220" max="9220" width="17.59765625" style="15" customWidth="1"/>
    <col min="9221" max="9221" width="32.09765625" style="15" customWidth="1"/>
    <col min="9222" max="9472" width="8.19921875" style="15"/>
    <col min="9473" max="9473" width="4.8984375" style="15" customWidth="1"/>
    <col min="9474" max="9475" width="15.19921875" style="15" customWidth="1"/>
    <col min="9476" max="9476" width="17.59765625" style="15" customWidth="1"/>
    <col min="9477" max="9477" width="32.09765625" style="15" customWidth="1"/>
    <col min="9478" max="9728" width="8.19921875" style="15"/>
    <col min="9729" max="9729" width="4.8984375" style="15" customWidth="1"/>
    <col min="9730" max="9731" width="15.19921875" style="15" customWidth="1"/>
    <col min="9732" max="9732" width="17.59765625" style="15" customWidth="1"/>
    <col min="9733" max="9733" width="32.09765625" style="15" customWidth="1"/>
    <col min="9734" max="9984" width="8.19921875" style="15"/>
    <col min="9985" max="9985" width="4.8984375" style="15" customWidth="1"/>
    <col min="9986" max="9987" width="15.19921875" style="15" customWidth="1"/>
    <col min="9988" max="9988" width="17.59765625" style="15" customWidth="1"/>
    <col min="9989" max="9989" width="32.09765625" style="15" customWidth="1"/>
    <col min="9990" max="10240" width="8.19921875" style="15"/>
    <col min="10241" max="10241" width="4.8984375" style="15" customWidth="1"/>
    <col min="10242" max="10243" width="15.19921875" style="15" customWidth="1"/>
    <col min="10244" max="10244" width="17.59765625" style="15" customWidth="1"/>
    <col min="10245" max="10245" width="32.09765625" style="15" customWidth="1"/>
    <col min="10246" max="10496" width="8.19921875" style="15"/>
    <col min="10497" max="10497" width="4.8984375" style="15" customWidth="1"/>
    <col min="10498" max="10499" width="15.19921875" style="15" customWidth="1"/>
    <col min="10500" max="10500" width="17.59765625" style="15" customWidth="1"/>
    <col min="10501" max="10501" width="32.09765625" style="15" customWidth="1"/>
    <col min="10502" max="10752" width="8.19921875" style="15"/>
    <col min="10753" max="10753" width="4.8984375" style="15" customWidth="1"/>
    <col min="10754" max="10755" width="15.19921875" style="15" customWidth="1"/>
    <col min="10756" max="10756" width="17.59765625" style="15" customWidth="1"/>
    <col min="10757" max="10757" width="32.09765625" style="15" customWidth="1"/>
    <col min="10758" max="11008" width="8.19921875" style="15"/>
    <col min="11009" max="11009" width="4.8984375" style="15" customWidth="1"/>
    <col min="11010" max="11011" width="15.19921875" style="15" customWidth="1"/>
    <col min="11012" max="11012" width="17.59765625" style="15" customWidth="1"/>
    <col min="11013" max="11013" width="32.09765625" style="15" customWidth="1"/>
    <col min="11014" max="11264" width="8.19921875" style="15"/>
    <col min="11265" max="11265" width="4.8984375" style="15" customWidth="1"/>
    <col min="11266" max="11267" width="15.19921875" style="15" customWidth="1"/>
    <col min="11268" max="11268" width="17.59765625" style="15" customWidth="1"/>
    <col min="11269" max="11269" width="32.09765625" style="15" customWidth="1"/>
    <col min="11270" max="11520" width="8.19921875" style="15"/>
    <col min="11521" max="11521" width="4.8984375" style="15" customWidth="1"/>
    <col min="11522" max="11523" width="15.19921875" style="15" customWidth="1"/>
    <col min="11524" max="11524" width="17.59765625" style="15" customWidth="1"/>
    <col min="11525" max="11525" width="32.09765625" style="15" customWidth="1"/>
    <col min="11526" max="11776" width="8.19921875" style="15"/>
    <col min="11777" max="11777" width="4.8984375" style="15" customWidth="1"/>
    <col min="11778" max="11779" width="15.19921875" style="15" customWidth="1"/>
    <col min="11780" max="11780" width="17.59765625" style="15" customWidth="1"/>
    <col min="11781" max="11781" width="32.09765625" style="15" customWidth="1"/>
    <col min="11782" max="12032" width="8.19921875" style="15"/>
    <col min="12033" max="12033" width="4.8984375" style="15" customWidth="1"/>
    <col min="12034" max="12035" width="15.19921875" style="15" customWidth="1"/>
    <col min="12036" max="12036" width="17.59765625" style="15" customWidth="1"/>
    <col min="12037" max="12037" width="32.09765625" style="15" customWidth="1"/>
    <col min="12038" max="12288" width="8.19921875" style="15"/>
    <col min="12289" max="12289" width="4.8984375" style="15" customWidth="1"/>
    <col min="12290" max="12291" width="15.19921875" style="15" customWidth="1"/>
    <col min="12292" max="12292" width="17.59765625" style="15" customWidth="1"/>
    <col min="12293" max="12293" width="32.09765625" style="15" customWidth="1"/>
    <col min="12294" max="12544" width="8.19921875" style="15"/>
    <col min="12545" max="12545" width="4.8984375" style="15" customWidth="1"/>
    <col min="12546" max="12547" width="15.19921875" style="15" customWidth="1"/>
    <col min="12548" max="12548" width="17.59765625" style="15" customWidth="1"/>
    <col min="12549" max="12549" width="32.09765625" style="15" customWidth="1"/>
    <col min="12550" max="12800" width="8.19921875" style="15"/>
    <col min="12801" max="12801" width="4.8984375" style="15" customWidth="1"/>
    <col min="12802" max="12803" width="15.19921875" style="15" customWidth="1"/>
    <col min="12804" max="12804" width="17.59765625" style="15" customWidth="1"/>
    <col min="12805" max="12805" width="32.09765625" style="15" customWidth="1"/>
    <col min="12806" max="13056" width="8.19921875" style="15"/>
    <col min="13057" max="13057" width="4.8984375" style="15" customWidth="1"/>
    <col min="13058" max="13059" width="15.19921875" style="15" customWidth="1"/>
    <col min="13060" max="13060" width="17.59765625" style="15" customWidth="1"/>
    <col min="13061" max="13061" width="32.09765625" style="15" customWidth="1"/>
    <col min="13062" max="13312" width="8.19921875" style="15"/>
    <col min="13313" max="13313" width="4.8984375" style="15" customWidth="1"/>
    <col min="13314" max="13315" width="15.19921875" style="15" customWidth="1"/>
    <col min="13316" max="13316" width="17.59765625" style="15" customWidth="1"/>
    <col min="13317" max="13317" width="32.09765625" style="15" customWidth="1"/>
    <col min="13318" max="13568" width="8.19921875" style="15"/>
    <col min="13569" max="13569" width="4.8984375" style="15" customWidth="1"/>
    <col min="13570" max="13571" width="15.19921875" style="15" customWidth="1"/>
    <col min="13572" max="13572" width="17.59765625" style="15" customWidth="1"/>
    <col min="13573" max="13573" width="32.09765625" style="15" customWidth="1"/>
    <col min="13574" max="13824" width="8.19921875" style="15"/>
    <col min="13825" max="13825" width="4.8984375" style="15" customWidth="1"/>
    <col min="13826" max="13827" width="15.19921875" style="15" customWidth="1"/>
    <col min="13828" max="13828" width="17.59765625" style="15" customWidth="1"/>
    <col min="13829" max="13829" width="32.09765625" style="15" customWidth="1"/>
    <col min="13830" max="14080" width="8.19921875" style="15"/>
    <col min="14081" max="14081" width="4.8984375" style="15" customWidth="1"/>
    <col min="14082" max="14083" width="15.19921875" style="15" customWidth="1"/>
    <col min="14084" max="14084" width="17.59765625" style="15" customWidth="1"/>
    <col min="14085" max="14085" width="32.09765625" style="15" customWidth="1"/>
    <col min="14086" max="14336" width="8.19921875" style="15"/>
    <col min="14337" max="14337" width="4.8984375" style="15" customWidth="1"/>
    <col min="14338" max="14339" width="15.19921875" style="15" customWidth="1"/>
    <col min="14340" max="14340" width="17.59765625" style="15" customWidth="1"/>
    <col min="14341" max="14341" width="32.09765625" style="15" customWidth="1"/>
    <col min="14342" max="14592" width="8.19921875" style="15"/>
    <col min="14593" max="14593" width="4.8984375" style="15" customWidth="1"/>
    <col min="14594" max="14595" width="15.19921875" style="15" customWidth="1"/>
    <col min="14596" max="14596" width="17.59765625" style="15" customWidth="1"/>
    <col min="14597" max="14597" width="32.09765625" style="15" customWidth="1"/>
    <col min="14598" max="14848" width="8.19921875" style="15"/>
    <col min="14849" max="14849" width="4.8984375" style="15" customWidth="1"/>
    <col min="14850" max="14851" width="15.19921875" style="15" customWidth="1"/>
    <col min="14852" max="14852" width="17.59765625" style="15" customWidth="1"/>
    <col min="14853" max="14853" width="32.09765625" style="15" customWidth="1"/>
    <col min="14854" max="15104" width="8.19921875" style="15"/>
    <col min="15105" max="15105" width="4.8984375" style="15" customWidth="1"/>
    <col min="15106" max="15107" width="15.19921875" style="15" customWidth="1"/>
    <col min="15108" max="15108" width="17.59765625" style="15" customWidth="1"/>
    <col min="15109" max="15109" width="32.09765625" style="15" customWidth="1"/>
    <col min="15110" max="15360" width="8.19921875" style="15"/>
    <col min="15361" max="15361" width="4.8984375" style="15" customWidth="1"/>
    <col min="15362" max="15363" width="15.19921875" style="15" customWidth="1"/>
    <col min="15364" max="15364" width="17.59765625" style="15" customWidth="1"/>
    <col min="15365" max="15365" width="32.09765625" style="15" customWidth="1"/>
    <col min="15366" max="15616" width="8.19921875" style="15"/>
    <col min="15617" max="15617" width="4.8984375" style="15" customWidth="1"/>
    <col min="15618" max="15619" width="15.19921875" style="15" customWidth="1"/>
    <col min="15620" max="15620" width="17.59765625" style="15" customWidth="1"/>
    <col min="15621" max="15621" width="32.09765625" style="15" customWidth="1"/>
    <col min="15622" max="15872" width="8.19921875" style="15"/>
    <col min="15873" max="15873" width="4.8984375" style="15" customWidth="1"/>
    <col min="15874" max="15875" width="15.19921875" style="15" customWidth="1"/>
    <col min="15876" max="15876" width="17.59765625" style="15" customWidth="1"/>
    <col min="15877" max="15877" width="32.09765625" style="15" customWidth="1"/>
    <col min="15878" max="16128" width="8.19921875" style="15"/>
    <col min="16129" max="16129" width="4.8984375" style="15" customWidth="1"/>
    <col min="16130" max="16131" width="15.19921875" style="15" customWidth="1"/>
    <col min="16132" max="16132" width="17.59765625" style="15" customWidth="1"/>
    <col min="16133" max="16133" width="32.09765625" style="15" customWidth="1"/>
    <col min="16134" max="16384" width="8.19921875" style="15"/>
  </cols>
  <sheetData>
    <row r="1" spans="1:5" ht="24.75" customHeight="1" x14ac:dyDescent="0.35">
      <c r="A1" s="403" t="s">
        <v>62</v>
      </c>
      <c r="B1" s="403"/>
      <c r="C1" s="403"/>
      <c r="D1" s="403"/>
      <c r="E1" s="403"/>
    </row>
    <row r="2" spans="1:5" s="16" customFormat="1" ht="17.25" customHeight="1" x14ac:dyDescent="0.25">
      <c r="A2" s="404" t="s">
        <v>119</v>
      </c>
      <c r="B2" s="382" t="s">
        <v>54</v>
      </c>
      <c r="C2" s="382"/>
      <c r="D2" s="382"/>
      <c r="E2" s="404" t="s">
        <v>65</v>
      </c>
    </row>
    <row r="3" spans="1:5" s="16" customFormat="1" ht="17.25" customHeight="1" x14ac:dyDescent="0.25">
      <c r="A3" s="405"/>
      <c r="B3" s="60" t="s">
        <v>63</v>
      </c>
      <c r="C3" s="60" t="s">
        <v>64</v>
      </c>
      <c r="D3" s="60" t="s">
        <v>56</v>
      </c>
      <c r="E3" s="405"/>
    </row>
    <row r="4" spans="1:5" s="16" customFormat="1" ht="17.25" customHeight="1" x14ac:dyDescent="0.25">
      <c r="A4" s="406"/>
      <c r="B4" s="60" t="str">
        <f>IF(สรุปผลการประเมินรายปี!C4="","",สรุปผลการประเมินรายปี!C4)</f>
        <v/>
      </c>
      <c r="C4" s="60" t="str">
        <f>IF(สรุปผลการประเมินรายปี!D4="","",สรุปผลการประเมินรายปี!D4)</f>
        <v/>
      </c>
      <c r="D4" s="60">
        <f>IF(สรุปผลการประเมินรายปี!E4="","",สรุปผลการประเมินรายปี!E4)</f>
        <v>0</v>
      </c>
      <c r="E4" s="406"/>
    </row>
    <row r="5" spans="1:5" ht="21.45" customHeight="1" x14ac:dyDescent="0.35">
      <c r="A5" s="58">
        <v>1</v>
      </c>
      <c r="B5" s="6" t="str">
        <f>IF(สรุปผลการประเมินรายปี!C5="","",สรุปผลการประเมินรายปี!C5)</f>
        <v/>
      </c>
      <c r="C5" s="6" t="str">
        <f>IF(สรุปผลการประเมินรายปี!D5="","",สรุปผลการประเมินรายปี!D5)</f>
        <v/>
      </c>
      <c r="D5" s="6" t="str">
        <f>IF(สรุปผลการประเมินรายปี!E5="","",สรุปผลการประเมินรายปี!E5)</f>
        <v/>
      </c>
      <c r="E5" s="6" t="str">
        <f>IF(สรุปผลการประเมินรายปี!F5="","",สรุปผลการประเมินรายปี!F5)</f>
        <v/>
      </c>
    </row>
    <row r="6" spans="1:5" ht="21.45" customHeight="1" x14ac:dyDescent="0.35">
      <c r="A6" s="58">
        <v>2</v>
      </c>
      <c r="B6" s="6" t="str">
        <f>IF(สรุปผลการประเมินรายปี!C6="","",สรุปผลการประเมินรายปี!C6)</f>
        <v/>
      </c>
      <c r="C6" s="6" t="str">
        <f>IF(สรุปผลการประเมินรายปี!D6="","",สรุปผลการประเมินรายปี!D6)</f>
        <v/>
      </c>
      <c r="D6" s="6" t="str">
        <f>IF(สรุปผลการประเมินรายปี!E6="","",สรุปผลการประเมินรายปี!E6)</f>
        <v/>
      </c>
      <c r="E6" s="6" t="str">
        <f>IF(สรุปผลการประเมินรายปี!F6="","",สรุปผลการประเมินรายปี!F6)</f>
        <v/>
      </c>
    </row>
    <row r="7" spans="1:5" ht="21.45" customHeight="1" x14ac:dyDescent="0.35">
      <c r="A7" s="58">
        <v>3</v>
      </c>
      <c r="B7" s="6" t="str">
        <f>IF(สรุปผลการประเมินรายปี!C7="","",สรุปผลการประเมินรายปี!C7)</f>
        <v/>
      </c>
      <c r="C7" s="6" t="str">
        <f>IF(สรุปผลการประเมินรายปี!D7="","",สรุปผลการประเมินรายปี!D7)</f>
        <v/>
      </c>
      <c r="D7" s="6" t="str">
        <f>IF(สรุปผลการประเมินรายปี!E7="","",สรุปผลการประเมินรายปี!E7)</f>
        <v/>
      </c>
      <c r="E7" s="6" t="str">
        <f>IF(สรุปผลการประเมินรายปี!F7="","",สรุปผลการประเมินรายปี!F7)</f>
        <v/>
      </c>
    </row>
    <row r="8" spans="1:5" ht="21.45" customHeight="1" x14ac:dyDescent="0.35">
      <c r="A8" s="58">
        <v>4</v>
      </c>
      <c r="B8" s="6" t="str">
        <f>IF(สรุปผลการประเมินรายปี!C8="","",สรุปผลการประเมินรายปี!C8)</f>
        <v/>
      </c>
      <c r="C8" s="6" t="str">
        <f>IF(สรุปผลการประเมินรายปี!D8="","",สรุปผลการประเมินรายปี!D8)</f>
        <v/>
      </c>
      <c r="D8" s="6" t="str">
        <f>IF(สรุปผลการประเมินรายปี!E8="","",สรุปผลการประเมินรายปี!E8)</f>
        <v/>
      </c>
      <c r="E8" s="6" t="str">
        <f>IF(สรุปผลการประเมินรายปี!F8="","",สรุปผลการประเมินรายปี!F8)</f>
        <v/>
      </c>
    </row>
    <row r="9" spans="1:5" ht="21.45" customHeight="1" x14ac:dyDescent="0.35">
      <c r="A9" s="58">
        <v>5</v>
      </c>
      <c r="B9" s="6" t="str">
        <f>IF(สรุปผลการประเมินรายปี!C9="","",สรุปผลการประเมินรายปี!C9)</f>
        <v/>
      </c>
      <c r="C9" s="6" t="str">
        <f>IF(สรุปผลการประเมินรายปี!D9="","",สรุปผลการประเมินรายปี!D9)</f>
        <v/>
      </c>
      <c r="D9" s="6" t="str">
        <f>IF(สรุปผลการประเมินรายปี!E9="","",สรุปผลการประเมินรายปี!E9)</f>
        <v/>
      </c>
      <c r="E9" s="6" t="str">
        <f>IF(สรุปผลการประเมินรายปี!F9="","",สรุปผลการประเมินรายปี!F9)</f>
        <v/>
      </c>
    </row>
    <row r="10" spans="1:5" ht="21.45" customHeight="1" x14ac:dyDescent="0.35">
      <c r="A10" s="58">
        <v>6</v>
      </c>
      <c r="B10" s="6" t="str">
        <f>IF(สรุปผลการประเมินรายปี!C10="","",สรุปผลการประเมินรายปี!C10)</f>
        <v/>
      </c>
      <c r="C10" s="6" t="str">
        <f>IF(สรุปผลการประเมินรายปี!D10="","",สรุปผลการประเมินรายปี!D10)</f>
        <v/>
      </c>
      <c r="D10" s="6" t="str">
        <f>IF(สรุปผลการประเมินรายปี!E10="","",สรุปผลการประเมินรายปี!E10)</f>
        <v/>
      </c>
      <c r="E10" s="6" t="str">
        <f>IF(สรุปผลการประเมินรายปี!F10="","",สรุปผลการประเมินรายปี!F10)</f>
        <v/>
      </c>
    </row>
    <row r="11" spans="1:5" ht="21.45" customHeight="1" x14ac:dyDescent="0.35">
      <c r="A11" s="58">
        <v>7</v>
      </c>
      <c r="B11" s="6" t="str">
        <f>IF(สรุปผลการประเมินรายปี!C11="","",สรุปผลการประเมินรายปี!C11)</f>
        <v/>
      </c>
      <c r="C11" s="6" t="str">
        <f>IF(สรุปผลการประเมินรายปี!D11="","",สรุปผลการประเมินรายปี!D11)</f>
        <v/>
      </c>
      <c r="D11" s="6" t="str">
        <f>IF(สรุปผลการประเมินรายปี!E11="","",สรุปผลการประเมินรายปี!E11)</f>
        <v/>
      </c>
      <c r="E11" s="6" t="str">
        <f>IF(สรุปผลการประเมินรายปี!F11="","",สรุปผลการประเมินรายปี!F11)</f>
        <v/>
      </c>
    </row>
    <row r="12" spans="1:5" ht="21.45" customHeight="1" x14ac:dyDescent="0.35">
      <c r="A12" s="58">
        <v>8</v>
      </c>
      <c r="B12" s="6" t="str">
        <f>IF(สรุปผลการประเมินรายปี!C12="","",สรุปผลการประเมินรายปี!C12)</f>
        <v/>
      </c>
      <c r="C12" s="6" t="str">
        <f>IF(สรุปผลการประเมินรายปี!D12="","",สรุปผลการประเมินรายปี!D12)</f>
        <v/>
      </c>
      <c r="D12" s="6" t="str">
        <f>IF(สรุปผลการประเมินรายปี!E12="","",สรุปผลการประเมินรายปี!E12)</f>
        <v/>
      </c>
      <c r="E12" s="6" t="str">
        <f>IF(สรุปผลการประเมินรายปี!F12="","",สรุปผลการประเมินรายปี!F12)</f>
        <v/>
      </c>
    </row>
    <row r="13" spans="1:5" ht="21.45" customHeight="1" x14ac:dyDescent="0.35">
      <c r="A13" s="58">
        <v>9</v>
      </c>
      <c r="B13" s="6" t="str">
        <f>IF(สรุปผลการประเมินรายปี!C13="","",สรุปผลการประเมินรายปี!C13)</f>
        <v/>
      </c>
      <c r="C13" s="6" t="str">
        <f>IF(สรุปผลการประเมินรายปี!D13="","",สรุปผลการประเมินรายปี!D13)</f>
        <v/>
      </c>
      <c r="D13" s="6" t="str">
        <f>IF(สรุปผลการประเมินรายปี!E13="","",สรุปผลการประเมินรายปี!E13)</f>
        <v/>
      </c>
      <c r="E13" s="6" t="str">
        <f>IF(สรุปผลการประเมินรายปี!F13="","",สรุปผลการประเมินรายปี!F13)</f>
        <v/>
      </c>
    </row>
    <row r="14" spans="1:5" ht="21.45" customHeight="1" x14ac:dyDescent="0.35">
      <c r="A14" s="58">
        <v>10</v>
      </c>
      <c r="B14" s="6" t="str">
        <f>IF(สรุปผลการประเมินรายปี!C14="","",สรุปผลการประเมินรายปี!C14)</f>
        <v/>
      </c>
      <c r="C14" s="6" t="str">
        <f>IF(สรุปผลการประเมินรายปี!D14="","",สรุปผลการประเมินรายปี!D14)</f>
        <v/>
      </c>
      <c r="D14" s="6" t="str">
        <f>IF(สรุปผลการประเมินรายปี!E14="","",สรุปผลการประเมินรายปี!E14)</f>
        <v/>
      </c>
      <c r="E14" s="6" t="str">
        <f>IF(สรุปผลการประเมินรายปี!F14="","",สรุปผลการประเมินรายปี!F14)</f>
        <v/>
      </c>
    </row>
    <row r="15" spans="1:5" ht="21.45" customHeight="1" x14ac:dyDescent="0.35">
      <c r="A15" s="58">
        <v>11</v>
      </c>
      <c r="B15" s="6" t="str">
        <f>IF(สรุปผลการประเมินรายปี!C15="","",สรุปผลการประเมินรายปี!C15)</f>
        <v/>
      </c>
      <c r="C15" s="6" t="str">
        <f>IF(สรุปผลการประเมินรายปี!D15="","",สรุปผลการประเมินรายปี!D15)</f>
        <v/>
      </c>
      <c r="D15" s="6" t="str">
        <f>IF(สรุปผลการประเมินรายปี!E15="","",สรุปผลการประเมินรายปี!E15)</f>
        <v/>
      </c>
      <c r="E15" s="6" t="str">
        <f>IF(สรุปผลการประเมินรายปี!F15="","",สรุปผลการประเมินรายปี!F15)</f>
        <v/>
      </c>
    </row>
    <row r="16" spans="1:5" ht="21.45" customHeight="1" x14ac:dyDescent="0.35">
      <c r="A16" s="58">
        <v>12</v>
      </c>
      <c r="B16" s="6" t="str">
        <f>IF(สรุปผลการประเมินรายปี!C16="","",สรุปผลการประเมินรายปี!C16)</f>
        <v/>
      </c>
      <c r="C16" s="6" t="str">
        <f>IF(สรุปผลการประเมินรายปี!D16="","",สรุปผลการประเมินรายปี!D16)</f>
        <v/>
      </c>
      <c r="D16" s="6" t="str">
        <f>IF(สรุปผลการประเมินรายปี!E16="","",สรุปผลการประเมินรายปี!E16)</f>
        <v/>
      </c>
      <c r="E16" s="6" t="str">
        <f>IF(สรุปผลการประเมินรายปี!F16="","",สรุปผลการประเมินรายปี!F16)</f>
        <v/>
      </c>
    </row>
    <row r="17" spans="1:5" ht="21.45" customHeight="1" x14ac:dyDescent="0.35">
      <c r="A17" s="58">
        <v>13</v>
      </c>
      <c r="B17" s="6" t="str">
        <f>IF(สรุปผลการประเมินรายปี!C17="","",สรุปผลการประเมินรายปี!C17)</f>
        <v/>
      </c>
      <c r="C17" s="6" t="str">
        <f>IF(สรุปผลการประเมินรายปี!D17="","",สรุปผลการประเมินรายปี!D17)</f>
        <v/>
      </c>
      <c r="D17" s="6" t="str">
        <f>IF(สรุปผลการประเมินรายปี!E17="","",สรุปผลการประเมินรายปี!E17)</f>
        <v/>
      </c>
      <c r="E17" s="6" t="str">
        <f>IF(สรุปผลการประเมินรายปี!F17="","",สรุปผลการประเมินรายปี!F17)</f>
        <v/>
      </c>
    </row>
    <row r="18" spans="1:5" ht="21.45" customHeight="1" x14ac:dyDescent="0.35">
      <c r="A18" s="58">
        <v>14</v>
      </c>
      <c r="B18" s="6" t="str">
        <f>IF(สรุปผลการประเมินรายปี!C18="","",สรุปผลการประเมินรายปี!C18)</f>
        <v/>
      </c>
      <c r="C18" s="6" t="str">
        <f>IF(สรุปผลการประเมินรายปี!D18="","",สรุปผลการประเมินรายปี!D18)</f>
        <v/>
      </c>
      <c r="D18" s="6" t="str">
        <f>IF(สรุปผลการประเมินรายปี!E18="","",สรุปผลการประเมินรายปี!E18)</f>
        <v/>
      </c>
      <c r="E18" s="6" t="str">
        <f>IF(สรุปผลการประเมินรายปี!F18="","",สรุปผลการประเมินรายปี!F18)</f>
        <v/>
      </c>
    </row>
    <row r="19" spans="1:5" ht="21.45" customHeight="1" x14ac:dyDescent="0.35">
      <c r="A19" s="58">
        <v>15</v>
      </c>
      <c r="B19" s="6" t="str">
        <f>IF(สรุปผลการประเมินรายปี!C19="","",สรุปผลการประเมินรายปี!C19)</f>
        <v/>
      </c>
      <c r="C19" s="6" t="str">
        <f>IF(สรุปผลการประเมินรายปี!D19="","",สรุปผลการประเมินรายปี!D19)</f>
        <v/>
      </c>
      <c r="D19" s="6" t="str">
        <f>IF(สรุปผลการประเมินรายปี!E19="","",สรุปผลการประเมินรายปี!E19)</f>
        <v/>
      </c>
      <c r="E19" s="6" t="str">
        <f>IF(สรุปผลการประเมินรายปี!F19="","",สรุปผลการประเมินรายปี!F19)</f>
        <v/>
      </c>
    </row>
    <row r="20" spans="1:5" ht="21.45" customHeight="1" x14ac:dyDescent="0.35">
      <c r="A20" s="58">
        <v>16</v>
      </c>
      <c r="B20" s="6" t="str">
        <f>IF(สรุปผลการประเมินรายปี!C20="","",สรุปผลการประเมินรายปี!C20)</f>
        <v/>
      </c>
      <c r="C20" s="6" t="str">
        <f>IF(สรุปผลการประเมินรายปี!D20="","",สรุปผลการประเมินรายปี!D20)</f>
        <v/>
      </c>
      <c r="D20" s="6" t="str">
        <f>IF(สรุปผลการประเมินรายปี!E20="","",สรุปผลการประเมินรายปี!E20)</f>
        <v/>
      </c>
      <c r="E20" s="6" t="str">
        <f>IF(สรุปผลการประเมินรายปี!F20="","",สรุปผลการประเมินรายปี!F20)</f>
        <v/>
      </c>
    </row>
    <row r="21" spans="1:5" ht="21.45" customHeight="1" x14ac:dyDescent="0.35">
      <c r="A21" s="58">
        <v>17</v>
      </c>
      <c r="B21" s="6" t="str">
        <f>IF(สรุปผลการประเมินรายปี!C21="","",สรุปผลการประเมินรายปี!C21)</f>
        <v/>
      </c>
      <c r="C21" s="6" t="str">
        <f>IF(สรุปผลการประเมินรายปี!D21="","",สรุปผลการประเมินรายปี!D21)</f>
        <v/>
      </c>
      <c r="D21" s="6" t="str">
        <f>IF(สรุปผลการประเมินรายปี!E21="","",สรุปผลการประเมินรายปี!E21)</f>
        <v/>
      </c>
      <c r="E21" s="6" t="str">
        <f>IF(สรุปผลการประเมินรายปี!F21="","",สรุปผลการประเมินรายปี!F21)</f>
        <v/>
      </c>
    </row>
    <row r="22" spans="1:5" ht="21.45" customHeight="1" x14ac:dyDescent="0.35">
      <c r="A22" s="58">
        <v>18</v>
      </c>
      <c r="B22" s="6" t="str">
        <f>IF(สรุปผลการประเมินรายปี!C22="","",สรุปผลการประเมินรายปี!C22)</f>
        <v/>
      </c>
      <c r="C22" s="6" t="str">
        <f>IF(สรุปผลการประเมินรายปี!D22="","",สรุปผลการประเมินรายปี!D22)</f>
        <v/>
      </c>
      <c r="D22" s="6" t="str">
        <f>IF(สรุปผลการประเมินรายปี!E22="","",สรุปผลการประเมินรายปี!E22)</f>
        <v/>
      </c>
      <c r="E22" s="6" t="str">
        <f>IF(สรุปผลการประเมินรายปี!F22="","",สรุปผลการประเมินรายปี!F22)</f>
        <v/>
      </c>
    </row>
    <row r="23" spans="1:5" ht="21.45" customHeight="1" x14ac:dyDescent="0.35">
      <c r="A23" s="58">
        <v>19</v>
      </c>
      <c r="B23" s="6" t="str">
        <f>IF(สรุปผลการประเมินรายปี!C23="","",สรุปผลการประเมินรายปี!C23)</f>
        <v/>
      </c>
      <c r="C23" s="6" t="str">
        <f>IF(สรุปผลการประเมินรายปี!D23="","",สรุปผลการประเมินรายปี!D23)</f>
        <v/>
      </c>
      <c r="D23" s="6" t="str">
        <f>IF(สรุปผลการประเมินรายปี!E23="","",สรุปผลการประเมินรายปี!E23)</f>
        <v/>
      </c>
      <c r="E23" s="6" t="str">
        <f>IF(สรุปผลการประเมินรายปี!F23="","",สรุปผลการประเมินรายปี!F23)</f>
        <v/>
      </c>
    </row>
    <row r="24" spans="1:5" ht="21.45" customHeight="1" x14ac:dyDescent="0.35">
      <c r="A24" s="58">
        <v>20</v>
      </c>
      <c r="B24" s="6" t="str">
        <f>IF(สรุปผลการประเมินรายปี!C24="","",สรุปผลการประเมินรายปี!C24)</f>
        <v/>
      </c>
      <c r="C24" s="6" t="str">
        <f>IF(สรุปผลการประเมินรายปี!D24="","",สรุปผลการประเมินรายปี!D24)</f>
        <v/>
      </c>
      <c r="D24" s="6" t="str">
        <f>IF(สรุปผลการประเมินรายปี!E24="","",สรุปผลการประเมินรายปี!E24)</f>
        <v/>
      </c>
      <c r="E24" s="6" t="str">
        <f>IF(สรุปผลการประเมินรายปี!F24="","",สรุปผลการประเมินรายปี!F24)</f>
        <v/>
      </c>
    </row>
    <row r="25" spans="1:5" ht="21.45" customHeight="1" x14ac:dyDescent="0.35">
      <c r="A25" s="58">
        <v>21</v>
      </c>
      <c r="B25" s="6" t="str">
        <f>IF(สรุปผลการประเมินรายปี!C25="","",สรุปผลการประเมินรายปี!C25)</f>
        <v/>
      </c>
      <c r="C25" s="6" t="str">
        <f>IF(สรุปผลการประเมินรายปี!D25="","",สรุปผลการประเมินรายปี!D25)</f>
        <v/>
      </c>
      <c r="D25" s="6" t="str">
        <f>IF(สรุปผลการประเมินรายปี!E25="","",สรุปผลการประเมินรายปี!E25)</f>
        <v/>
      </c>
      <c r="E25" s="6" t="str">
        <f>IF(สรุปผลการประเมินรายปี!F25="","",สรุปผลการประเมินรายปี!F25)</f>
        <v/>
      </c>
    </row>
    <row r="26" spans="1:5" ht="21.45" customHeight="1" x14ac:dyDescent="0.35">
      <c r="A26" s="58">
        <v>22</v>
      </c>
      <c r="B26" s="6" t="str">
        <f>IF(สรุปผลการประเมินรายปี!C26="","",สรุปผลการประเมินรายปี!C26)</f>
        <v/>
      </c>
      <c r="C26" s="6" t="str">
        <f>IF(สรุปผลการประเมินรายปี!D26="","",สรุปผลการประเมินรายปี!D26)</f>
        <v/>
      </c>
      <c r="D26" s="6" t="str">
        <f>IF(สรุปผลการประเมินรายปี!E26="","",สรุปผลการประเมินรายปี!E26)</f>
        <v/>
      </c>
      <c r="E26" s="6" t="str">
        <f>IF(สรุปผลการประเมินรายปี!F26="","",สรุปผลการประเมินรายปี!F26)</f>
        <v/>
      </c>
    </row>
    <row r="27" spans="1:5" ht="21.45" customHeight="1" x14ac:dyDescent="0.35">
      <c r="A27" s="58">
        <v>23</v>
      </c>
      <c r="B27" s="6" t="str">
        <f>IF(สรุปผลการประเมินรายปี!C27="","",สรุปผลการประเมินรายปี!C27)</f>
        <v/>
      </c>
      <c r="C27" s="6" t="str">
        <f>IF(สรุปผลการประเมินรายปี!D27="","",สรุปผลการประเมินรายปี!D27)</f>
        <v/>
      </c>
      <c r="D27" s="6" t="str">
        <f>IF(สรุปผลการประเมินรายปี!E27="","",สรุปผลการประเมินรายปี!E27)</f>
        <v/>
      </c>
      <c r="E27" s="6" t="str">
        <f>IF(สรุปผลการประเมินรายปี!F27="","",สรุปผลการประเมินรายปี!F27)</f>
        <v/>
      </c>
    </row>
    <row r="28" spans="1:5" ht="21.45" customHeight="1" x14ac:dyDescent="0.35">
      <c r="A28" s="58">
        <v>24</v>
      </c>
      <c r="B28" s="6" t="str">
        <f>IF(สรุปผลการประเมินรายปี!C28="","",สรุปผลการประเมินรายปี!C28)</f>
        <v/>
      </c>
      <c r="C28" s="6" t="str">
        <f>IF(สรุปผลการประเมินรายปี!D28="","",สรุปผลการประเมินรายปี!D28)</f>
        <v/>
      </c>
      <c r="D28" s="6" t="str">
        <f>IF(สรุปผลการประเมินรายปี!E28="","",สรุปผลการประเมินรายปี!E28)</f>
        <v/>
      </c>
      <c r="E28" s="6" t="str">
        <f>IF(สรุปผลการประเมินรายปี!F28="","",สรุปผลการประเมินรายปี!F28)</f>
        <v/>
      </c>
    </row>
    <row r="29" spans="1:5" ht="21.45" customHeight="1" x14ac:dyDescent="0.35">
      <c r="A29" s="58">
        <v>25</v>
      </c>
      <c r="B29" s="6" t="str">
        <f>IF(สรุปผลการประเมินรายปี!C29="","",สรุปผลการประเมินรายปี!C29)</f>
        <v/>
      </c>
      <c r="C29" s="6" t="str">
        <f>IF(สรุปผลการประเมินรายปี!D29="","",สรุปผลการประเมินรายปี!D29)</f>
        <v/>
      </c>
      <c r="D29" s="6" t="str">
        <f>IF(สรุปผลการประเมินรายปี!E29="","",สรุปผลการประเมินรายปี!E29)</f>
        <v/>
      </c>
      <c r="E29" s="6" t="str">
        <f>IF(สรุปผลการประเมินรายปี!F29="","",สรุปผลการประเมินรายปี!F29)</f>
        <v/>
      </c>
    </row>
    <row r="30" spans="1:5" ht="21.45" customHeight="1" x14ac:dyDescent="0.35">
      <c r="A30" s="58">
        <v>26</v>
      </c>
      <c r="B30" s="6" t="str">
        <f>IF(สรุปผลการประเมินรายปี!C30="","",สรุปผลการประเมินรายปี!C30)</f>
        <v/>
      </c>
      <c r="C30" s="6" t="str">
        <f>IF(สรุปผลการประเมินรายปี!D30="","",สรุปผลการประเมินรายปี!D30)</f>
        <v/>
      </c>
      <c r="D30" s="6" t="str">
        <f>IF(สรุปผลการประเมินรายปี!E30="","",สรุปผลการประเมินรายปี!E30)</f>
        <v/>
      </c>
      <c r="E30" s="6" t="str">
        <f>IF(สรุปผลการประเมินรายปี!F30="","",สรุปผลการประเมินรายปี!F30)</f>
        <v/>
      </c>
    </row>
    <row r="31" spans="1:5" ht="21.45" customHeight="1" x14ac:dyDescent="0.35">
      <c r="A31" s="58">
        <v>27</v>
      </c>
      <c r="B31" s="6" t="str">
        <f>IF(สรุปผลการประเมินรายปี!C31="","",สรุปผลการประเมินรายปี!C31)</f>
        <v/>
      </c>
      <c r="C31" s="6" t="str">
        <f>IF(สรุปผลการประเมินรายปี!D31="","",สรุปผลการประเมินรายปี!D31)</f>
        <v/>
      </c>
      <c r="D31" s="6" t="str">
        <f>IF(สรุปผลการประเมินรายปี!E31="","",สรุปผลการประเมินรายปี!E31)</f>
        <v/>
      </c>
      <c r="E31" s="6" t="str">
        <f>IF(สรุปผลการประเมินรายปี!F31="","",สรุปผลการประเมินรายปี!F31)</f>
        <v/>
      </c>
    </row>
    <row r="32" spans="1:5" ht="21.45" customHeight="1" x14ac:dyDescent="0.35">
      <c r="A32" s="58">
        <v>28</v>
      </c>
      <c r="B32" s="6" t="str">
        <f>IF(สรุปผลการประเมินรายปี!C32="","",สรุปผลการประเมินรายปี!C32)</f>
        <v/>
      </c>
      <c r="C32" s="6" t="str">
        <f>IF(สรุปผลการประเมินรายปี!D32="","",สรุปผลการประเมินรายปี!D32)</f>
        <v/>
      </c>
      <c r="D32" s="6" t="str">
        <f>IF(สรุปผลการประเมินรายปี!E32="","",สรุปผลการประเมินรายปี!E32)</f>
        <v/>
      </c>
      <c r="E32" s="6" t="str">
        <f>IF(สรุปผลการประเมินรายปี!F32="","",สรุปผลการประเมินรายปี!F32)</f>
        <v/>
      </c>
    </row>
    <row r="33" spans="1:5" ht="21.45" customHeight="1" x14ac:dyDescent="0.35">
      <c r="A33" s="58">
        <v>29</v>
      </c>
      <c r="B33" s="6" t="str">
        <f>IF(สรุปผลการประเมินรายปี!C33="","",สรุปผลการประเมินรายปี!C33)</f>
        <v/>
      </c>
      <c r="C33" s="6" t="str">
        <f>IF(สรุปผลการประเมินรายปี!D33="","",สรุปผลการประเมินรายปี!D33)</f>
        <v/>
      </c>
      <c r="D33" s="6" t="str">
        <f>IF(สรุปผลการประเมินรายปี!E33="","",สรุปผลการประเมินรายปี!E33)</f>
        <v/>
      </c>
      <c r="E33" s="6" t="str">
        <f>IF(สรุปผลการประเมินรายปี!F33="","",สรุปผลการประเมินรายปี!F33)</f>
        <v/>
      </c>
    </row>
    <row r="34" spans="1:5" ht="21.45" customHeight="1" x14ac:dyDescent="0.35">
      <c r="A34" s="58">
        <v>30</v>
      </c>
      <c r="B34" s="6" t="str">
        <f>IF(สรุปผลการประเมินรายปี!C34="","",สรุปผลการประเมินรายปี!C34)</f>
        <v/>
      </c>
      <c r="C34" s="6" t="str">
        <f>IF(สรุปผลการประเมินรายปี!D34="","",สรุปผลการประเมินรายปี!D34)</f>
        <v/>
      </c>
      <c r="D34" s="6" t="str">
        <f>IF(สรุปผลการประเมินรายปี!E34="","",สรุปผลการประเมินรายปี!E34)</f>
        <v/>
      </c>
      <c r="E34" s="6" t="str">
        <f>IF(สรุปผลการประเมินรายปี!F34="","",สรุปผลการประเมินรายปี!F34)</f>
        <v/>
      </c>
    </row>
    <row r="35" spans="1:5" ht="21.45" customHeight="1" x14ac:dyDescent="0.35">
      <c r="A35" s="58">
        <v>31</v>
      </c>
      <c r="B35" s="6" t="str">
        <f>IF(สรุปผลการประเมินรายปี!C35="","",สรุปผลการประเมินรายปี!C35)</f>
        <v/>
      </c>
      <c r="C35" s="6" t="str">
        <f>IF(สรุปผลการประเมินรายปี!D35="","",สรุปผลการประเมินรายปี!D35)</f>
        <v/>
      </c>
      <c r="D35" s="6" t="str">
        <f>IF(สรุปผลการประเมินรายปี!E35="","",สรุปผลการประเมินรายปี!E35)</f>
        <v/>
      </c>
      <c r="E35" s="6" t="str">
        <f>IF(สรุปผลการประเมินรายปี!F35="","",สรุปผลการประเมินรายปี!F35)</f>
        <v/>
      </c>
    </row>
    <row r="36" spans="1:5" ht="21.45" customHeight="1" x14ac:dyDescent="0.35">
      <c r="A36" s="58">
        <v>32</v>
      </c>
      <c r="B36" s="6" t="str">
        <f>IF(สรุปผลการประเมินรายปี!C36="","",สรุปผลการประเมินรายปี!C36)</f>
        <v/>
      </c>
      <c r="C36" s="6" t="str">
        <f>IF(สรุปผลการประเมินรายปี!D36="","",สรุปผลการประเมินรายปี!D36)</f>
        <v/>
      </c>
      <c r="D36" s="6" t="str">
        <f>IF(สรุปผลการประเมินรายปี!E36="","",สรุปผลการประเมินรายปี!E36)</f>
        <v/>
      </c>
      <c r="E36" s="6" t="str">
        <f>IF(สรุปผลการประเมินรายปี!F36="","",สรุปผลการประเมินรายปี!F36)</f>
        <v/>
      </c>
    </row>
    <row r="37" spans="1:5" ht="21.45" customHeight="1" x14ac:dyDescent="0.35">
      <c r="A37" s="58">
        <v>33</v>
      </c>
      <c r="B37" s="6" t="str">
        <f>IF(สรุปผลการประเมินรายปี!C37="","",สรุปผลการประเมินรายปี!C37)</f>
        <v/>
      </c>
      <c r="C37" s="6" t="str">
        <f>IF(สรุปผลการประเมินรายปี!D37="","",สรุปผลการประเมินรายปี!D37)</f>
        <v/>
      </c>
      <c r="D37" s="6" t="str">
        <f>IF(สรุปผลการประเมินรายปี!E37="","",สรุปผลการประเมินรายปี!E37)</f>
        <v/>
      </c>
      <c r="E37" s="6" t="str">
        <f>IF(สรุปผลการประเมินรายปี!F37="","",สรุปผลการประเมินรายปี!F37)</f>
        <v/>
      </c>
    </row>
    <row r="38" spans="1:5" ht="21.45" customHeight="1" x14ac:dyDescent="0.35">
      <c r="A38" s="58">
        <v>34</v>
      </c>
      <c r="B38" s="6" t="str">
        <f>IF(สรุปผลการประเมินรายปี!C38="","",สรุปผลการประเมินรายปี!C38)</f>
        <v/>
      </c>
      <c r="C38" s="6" t="str">
        <f>IF(สรุปผลการประเมินรายปี!D38="","",สรุปผลการประเมินรายปี!D38)</f>
        <v/>
      </c>
      <c r="D38" s="6" t="str">
        <f>IF(สรุปผลการประเมินรายปี!E38="","",สรุปผลการประเมินรายปี!E38)</f>
        <v/>
      </c>
      <c r="E38" s="6" t="str">
        <f>IF(สรุปผลการประเมินรายปี!F38="","",สรุปผลการประเมินรายปี!F38)</f>
        <v/>
      </c>
    </row>
    <row r="39" spans="1:5" ht="21.45" customHeight="1" x14ac:dyDescent="0.35">
      <c r="A39" s="58">
        <v>35</v>
      </c>
      <c r="B39" s="6" t="str">
        <f>IF(สรุปผลการประเมินรายปี!C39="","",สรุปผลการประเมินรายปี!C39)</f>
        <v/>
      </c>
      <c r="C39" s="6" t="str">
        <f>IF(สรุปผลการประเมินรายปี!D39="","",สรุปผลการประเมินรายปี!D39)</f>
        <v/>
      </c>
      <c r="D39" s="6" t="str">
        <f>IF(สรุปผลการประเมินรายปี!E39="","",สรุปผลการประเมินรายปี!E39)</f>
        <v/>
      </c>
      <c r="E39" s="6" t="str">
        <f>IF(สรุปผลการประเมินรายปี!F39="","",สรุปผลการประเมินรายปี!F39)</f>
        <v/>
      </c>
    </row>
    <row r="40" spans="1:5" ht="21.45" customHeight="1" x14ac:dyDescent="0.35">
      <c r="A40" s="58">
        <v>36</v>
      </c>
      <c r="B40" s="6" t="str">
        <f>IF(สรุปผลการประเมินรายปี!C40="","",สรุปผลการประเมินรายปี!C40)</f>
        <v/>
      </c>
      <c r="C40" s="6" t="str">
        <f>IF(สรุปผลการประเมินรายปี!D40="","",สรุปผลการประเมินรายปี!D40)</f>
        <v/>
      </c>
      <c r="D40" s="6" t="str">
        <f>IF(สรุปผลการประเมินรายปี!E40="","",สรุปผลการประเมินรายปี!E40)</f>
        <v/>
      </c>
      <c r="E40" s="6" t="str">
        <f>IF(สรุปผลการประเมินรายปี!F40="","",สรุปผลการประเมินรายปี!F40)</f>
        <v/>
      </c>
    </row>
    <row r="41" spans="1:5" ht="21.45" customHeight="1" x14ac:dyDescent="0.35">
      <c r="A41" s="58">
        <v>37</v>
      </c>
      <c r="B41" s="6" t="str">
        <f>IF(สรุปผลการประเมินรายปี!C41="","",สรุปผลการประเมินรายปี!C41)</f>
        <v/>
      </c>
      <c r="C41" s="6" t="str">
        <f>IF(สรุปผลการประเมินรายปี!D41="","",สรุปผลการประเมินรายปี!D41)</f>
        <v/>
      </c>
      <c r="D41" s="6" t="str">
        <f>IF(สรุปผลการประเมินรายปี!E41="","",สรุปผลการประเมินรายปี!E41)</f>
        <v/>
      </c>
      <c r="E41" s="6" t="str">
        <f>IF(สรุปผลการประเมินรายปี!F41="","",สรุปผลการประเมินรายปี!F41)</f>
        <v/>
      </c>
    </row>
    <row r="42" spans="1:5" ht="21.45" customHeight="1" x14ac:dyDescent="0.35">
      <c r="A42" s="58">
        <v>38</v>
      </c>
      <c r="B42" s="6" t="str">
        <f>IF(สรุปผลการประเมินรายปี!C42="","",สรุปผลการประเมินรายปี!C42)</f>
        <v/>
      </c>
      <c r="C42" s="6" t="str">
        <f>IF(สรุปผลการประเมินรายปี!D42="","",สรุปผลการประเมินรายปี!D42)</f>
        <v/>
      </c>
      <c r="D42" s="6" t="str">
        <f>IF(สรุปผลการประเมินรายปี!E42="","",สรุปผลการประเมินรายปี!E42)</f>
        <v/>
      </c>
      <c r="E42" s="6" t="str">
        <f>IF(สรุปผลการประเมินรายปี!F42="","",สรุปผลการประเมินรายปี!F42)</f>
        <v/>
      </c>
    </row>
    <row r="43" spans="1:5" ht="21.45" customHeight="1" x14ac:dyDescent="0.35">
      <c r="A43" s="58">
        <v>39</v>
      </c>
      <c r="B43" s="6" t="str">
        <f>IF(สรุปผลการประเมินรายปี!C43="","",สรุปผลการประเมินรายปี!C43)</f>
        <v/>
      </c>
      <c r="C43" s="6" t="str">
        <f>IF(สรุปผลการประเมินรายปี!D43="","",สรุปผลการประเมินรายปี!D43)</f>
        <v/>
      </c>
      <c r="D43" s="6" t="str">
        <f>IF(สรุปผลการประเมินรายปี!E43="","",สรุปผลการประเมินรายปี!E43)</f>
        <v/>
      </c>
      <c r="E43" s="6" t="str">
        <f>IF(สรุปผลการประเมินรายปี!F43="","",สรุปผลการประเมินรายปี!F43)</f>
        <v/>
      </c>
    </row>
    <row r="44" spans="1:5" ht="21.45" customHeight="1" x14ac:dyDescent="0.35">
      <c r="A44" s="58">
        <v>40</v>
      </c>
      <c r="B44" s="6" t="str">
        <f>IF(สรุปผลการประเมินรายปี!C44="","",สรุปผลการประเมินรายปี!C44)</f>
        <v/>
      </c>
      <c r="C44" s="6" t="str">
        <f>IF(สรุปผลการประเมินรายปี!D44="","",สรุปผลการประเมินรายปี!D44)</f>
        <v/>
      </c>
      <c r="D44" s="6" t="str">
        <f>IF(สรุปผลการประเมินรายปี!E44="","",สรุปผลการประเมินรายปี!E44)</f>
        <v/>
      </c>
      <c r="E44" s="6" t="str">
        <f>IF(สรุปผลการประเมินรายปี!F44="","",สรุปผลการประเมินรายปี!F44)</f>
        <v/>
      </c>
    </row>
    <row r="45" spans="1:5" ht="21.45" customHeight="1" x14ac:dyDescent="0.35">
      <c r="A45" s="58">
        <v>41</v>
      </c>
      <c r="B45" s="6" t="str">
        <f>IF(สรุปผลการประเมินรายปี!C45="","",สรุปผลการประเมินรายปี!C45)</f>
        <v/>
      </c>
      <c r="C45" s="6" t="str">
        <f>IF(สรุปผลการประเมินรายปี!D45="","",สรุปผลการประเมินรายปี!D45)</f>
        <v/>
      </c>
      <c r="D45" s="6" t="str">
        <f>IF(สรุปผลการประเมินรายปี!E45="","",สรุปผลการประเมินรายปี!E45)</f>
        <v/>
      </c>
      <c r="E45" s="6" t="str">
        <f>IF(สรุปผลการประเมินรายปี!F45="","",สรุปผลการประเมินรายปี!F45)</f>
        <v/>
      </c>
    </row>
    <row r="46" spans="1:5" ht="21.45" customHeight="1" x14ac:dyDescent="0.35">
      <c r="A46" s="58">
        <v>42</v>
      </c>
      <c r="B46" s="6" t="str">
        <f>IF(สรุปผลการประเมินรายปี!C46="","",สรุปผลการประเมินรายปี!C46)</f>
        <v/>
      </c>
      <c r="C46" s="6" t="str">
        <f>IF(สรุปผลการประเมินรายปี!D46="","",สรุปผลการประเมินรายปี!D46)</f>
        <v/>
      </c>
      <c r="D46" s="6" t="str">
        <f>IF(สรุปผลการประเมินรายปี!E46="","",สรุปผลการประเมินรายปี!E46)</f>
        <v/>
      </c>
      <c r="E46" s="6" t="str">
        <f>IF(สรุปผลการประเมินรายปี!F46="","",สรุปผลการประเมินรายปี!F46)</f>
        <v/>
      </c>
    </row>
    <row r="47" spans="1:5" ht="21.45" customHeight="1" x14ac:dyDescent="0.35">
      <c r="A47" s="58">
        <v>43</v>
      </c>
      <c r="B47" s="6" t="str">
        <f>IF(สรุปผลการประเมินรายปี!C47="","",สรุปผลการประเมินรายปี!C47)</f>
        <v/>
      </c>
      <c r="C47" s="6" t="str">
        <f>IF(สรุปผลการประเมินรายปี!D47="","",สรุปผลการประเมินรายปี!D47)</f>
        <v/>
      </c>
      <c r="D47" s="6" t="str">
        <f>IF(สรุปผลการประเมินรายปี!E47="","",สรุปผลการประเมินรายปี!E47)</f>
        <v/>
      </c>
      <c r="E47" s="6" t="str">
        <f>IF(สรุปผลการประเมินรายปี!F47="","",สรุปผลการประเมินรายปี!F47)</f>
        <v/>
      </c>
    </row>
    <row r="48" spans="1:5" ht="21.45" customHeight="1" x14ac:dyDescent="0.35">
      <c r="A48" s="58">
        <v>44</v>
      </c>
      <c r="B48" s="6" t="str">
        <f>IF(สรุปผลการประเมินรายปี!C48="","",สรุปผลการประเมินรายปี!C48)</f>
        <v/>
      </c>
      <c r="C48" s="6" t="str">
        <f>IF(สรุปผลการประเมินรายปี!D48="","",สรุปผลการประเมินรายปี!D48)</f>
        <v/>
      </c>
      <c r="D48" s="6" t="str">
        <f>IF(สรุปผลการประเมินรายปี!E48="","",สรุปผลการประเมินรายปี!E48)</f>
        <v/>
      </c>
      <c r="E48" s="6" t="str">
        <f>IF(สรุปผลการประเมินรายปี!F48="","",สรุปผลการประเมินรายปี!F48)</f>
        <v/>
      </c>
    </row>
    <row r="49" spans="1:5" ht="21.45" customHeight="1" x14ac:dyDescent="0.35">
      <c r="A49" s="58">
        <v>45</v>
      </c>
      <c r="B49" s="6" t="str">
        <f>IF(สรุปผลการประเมินรายปี!C49="","",สรุปผลการประเมินรายปี!C49)</f>
        <v/>
      </c>
      <c r="C49" s="6" t="str">
        <f>IF(สรุปผลการประเมินรายปี!D49="","",สรุปผลการประเมินรายปี!D49)</f>
        <v/>
      </c>
      <c r="D49" s="6" t="str">
        <f>IF(สรุปผลการประเมินรายปี!E49="","",สรุปผลการประเมินรายปี!E49)</f>
        <v/>
      </c>
      <c r="E49" s="6" t="str">
        <f>IF(สรุปผลการประเมินรายปี!F49="","",สรุปผลการประเมินรายปี!F49)</f>
        <v/>
      </c>
    </row>
    <row r="50" spans="1:5" s="16" customFormat="1" ht="21.45" customHeight="1" x14ac:dyDescent="0.25">
      <c r="A50" s="99" t="s">
        <v>56</v>
      </c>
      <c r="B50" s="6" t="str">
        <f>IF(สรุปผลการประเมินรายปี!C50="","",สรุปผลการประเมินรายปี!C50)</f>
        <v/>
      </c>
      <c r="C50" s="6" t="str">
        <f>IF(สรุปผลการประเมินรายปี!D50="","",สรุปผลการประเมินรายปี!D50)</f>
        <v/>
      </c>
      <c r="D50" s="6" t="str">
        <f>IF(สรุปผลการประเมินรายปี!E50="","",สรุปผลการประเมินรายปี!E50)</f>
        <v/>
      </c>
      <c r="E50" s="61"/>
    </row>
    <row r="51" spans="1:5" s="16" customFormat="1" ht="21.45" customHeight="1" x14ac:dyDescent="0.25">
      <c r="A51" s="99" t="s">
        <v>66</v>
      </c>
      <c r="B51" s="144" t="str">
        <f>IF(สรุปผลการประเมินรายปี!C51="","",สรุปผลการประเมินรายปี!C51)</f>
        <v/>
      </c>
      <c r="C51" s="144" t="str">
        <f>IF(สรุปผลการประเมินรายปี!D51="","",สรุปผลการประเมินรายปี!D51)</f>
        <v/>
      </c>
      <c r="D51" s="144" t="str">
        <f>IF(สรุปผลการประเมินรายปี!E51="","",สรุปผลการประเมินรายปี!E51)</f>
        <v/>
      </c>
      <c r="E51" s="6" t="str">
        <f>IF(สรุปผลการประเมินรายปี!F51="","",สรุปผลการประเมินรายปี!F51)</f>
        <v/>
      </c>
    </row>
    <row r="53" spans="1:5" x14ac:dyDescent="0.35">
      <c r="B53" s="185" t="s">
        <v>470</v>
      </c>
    </row>
    <row r="54" spans="1:5" x14ac:dyDescent="0.35">
      <c r="B54" s="182" t="s">
        <v>98</v>
      </c>
      <c r="C54" s="402"/>
      <c r="D54" s="402"/>
      <c r="E54" s="15" t="s">
        <v>277</v>
      </c>
    </row>
    <row r="55" spans="1:5" x14ac:dyDescent="0.35">
      <c r="C55" s="362" t="s">
        <v>471</v>
      </c>
      <c r="D55" s="362"/>
    </row>
    <row r="56" spans="1:5" x14ac:dyDescent="0.35">
      <c r="B56" s="182" t="s">
        <v>98</v>
      </c>
      <c r="C56" s="402"/>
      <c r="D56" s="402"/>
      <c r="E56" s="15" t="s">
        <v>278</v>
      </c>
    </row>
    <row r="57" spans="1:5" x14ac:dyDescent="0.35">
      <c r="C57" s="362" t="s">
        <v>471</v>
      </c>
      <c r="D57" s="362"/>
    </row>
  </sheetData>
  <sheetProtection algorithmName="SHA-512" hashValue="++Yp7ZbxHWPH00emgfvdGaeqtOnmdu8JGsqkLZD8p84Ca6FLk8K1XB/DL82WCVlgCZoiPW5fMYpoF7jqJY24gA==" saltValue="oNKPjN81Jt39aUweaykZ/g==" spinCount="100000" sheet="1" objects="1" scenarios="1"/>
  <mergeCells count="8">
    <mergeCell ref="C55:D55"/>
    <mergeCell ref="C56:D56"/>
    <mergeCell ref="C57:D57"/>
    <mergeCell ref="A1:E1"/>
    <mergeCell ref="B2:D2"/>
    <mergeCell ref="E2:E4"/>
    <mergeCell ref="A2:A4"/>
    <mergeCell ref="C54:D54"/>
  </mergeCells>
  <pageMargins left="0.55118110236220474" right="7.874015748031496E-2" top="0.55118110236220474" bottom="0.55118110236220474" header="0.11811023622047245" footer="0.11811023622047245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E2FB6-9363-4EB0-8174-C2B6669107BE}">
  <sheetPr codeName="Sheet23">
    <tabColor rgb="FFFF0000"/>
  </sheetPr>
  <dimension ref="A1:J36"/>
  <sheetViews>
    <sheetView view="pageBreakPreview" topLeftCell="A12" zoomScale="130" zoomScaleNormal="100" zoomScaleSheetLayoutView="130" workbookViewId="0">
      <selection activeCell="I14" sqref="I14"/>
    </sheetView>
  </sheetViews>
  <sheetFormatPr defaultRowHeight="13.8" x14ac:dyDescent="0.25"/>
  <cols>
    <col min="1" max="1" width="5.8984375" customWidth="1"/>
    <col min="3" max="3" width="5.19921875" customWidth="1"/>
    <col min="4" max="4" width="16.69921875" customWidth="1"/>
    <col min="6" max="6" width="3.19921875" customWidth="1"/>
    <col min="7" max="7" width="14.796875" customWidth="1"/>
    <col min="8" max="8" width="9.69921875" customWidth="1"/>
    <col min="9" max="9" width="15.09765625" customWidth="1"/>
  </cols>
  <sheetData>
    <row r="1" spans="1:9" ht="21" x14ac:dyDescent="0.25">
      <c r="A1" s="356" t="s">
        <v>120</v>
      </c>
      <c r="B1" s="356"/>
      <c r="C1" s="356"/>
      <c r="D1" s="356"/>
      <c r="E1" s="356"/>
      <c r="F1" s="356"/>
      <c r="G1" s="356"/>
      <c r="H1" s="356"/>
      <c r="I1" s="356"/>
    </row>
    <row r="2" spans="1:9" ht="18" x14ac:dyDescent="0.25">
      <c r="A2" s="412" t="s">
        <v>121</v>
      </c>
      <c r="B2" s="412"/>
      <c r="C2" s="412"/>
      <c r="D2" s="412"/>
      <c r="E2" s="412"/>
      <c r="F2" s="412"/>
      <c r="G2" s="412"/>
      <c r="H2" s="412"/>
      <c r="I2" s="412"/>
    </row>
    <row r="3" spans="1:9" ht="18" x14ac:dyDescent="0.25">
      <c r="A3" s="414" t="s">
        <v>36</v>
      </c>
      <c r="B3" s="412" t="s">
        <v>122</v>
      </c>
      <c r="C3" s="412"/>
      <c r="D3" s="412"/>
      <c r="E3" s="412" t="s">
        <v>123</v>
      </c>
      <c r="F3" s="412"/>
      <c r="G3" s="412"/>
      <c r="H3" s="412" t="s">
        <v>124</v>
      </c>
      <c r="I3" s="412"/>
    </row>
    <row r="4" spans="1:9" ht="17.399999999999999" x14ac:dyDescent="0.25">
      <c r="A4" s="415"/>
      <c r="B4" s="345" t="s">
        <v>125</v>
      </c>
      <c r="C4" s="345"/>
      <c r="D4" s="345"/>
      <c r="E4" s="420" t="s">
        <v>125</v>
      </c>
      <c r="F4" s="420"/>
      <c r="G4" s="420"/>
      <c r="H4" s="420" t="s">
        <v>125</v>
      </c>
      <c r="I4" s="420"/>
    </row>
    <row r="5" spans="1:9" ht="18" x14ac:dyDescent="0.25">
      <c r="A5" s="416"/>
      <c r="B5" s="40" t="s">
        <v>75</v>
      </c>
      <c r="C5" s="417" t="s">
        <v>126</v>
      </c>
      <c r="D5" s="417"/>
      <c r="E5" s="40" t="s">
        <v>75</v>
      </c>
      <c r="F5" s="417" t="s">
        <v>126</v>
      </c>
      <c r="G5" s="417"/>
      <c r="H5" s="40" t="s">
        <v>75</v>
      </c>
      <c r="I5" s="40" t="s">
        <v>126</v>
      </c>
    </row>
    <row r="6" spans="1:9" ht="14.4" x14ac:dyDescent="0.25">
      <c r="A6" s="69">
        <v>1</v>
      </c>
      <c r="B6" s="69" t="s">
        <v>127</v>
      </c>
      <c r="C6" s="419" t="s">
        <v>128</v>
      </c>
      <c r="D6" s="419"/>
      <c r="E6" s="69" t="s">
        <v>129</v>
      </c>
      <c r="F6" s="419" t="s">
        <v>130</v>
      </c>
      <c r="G6" s="419"/>
      <c r="H6" s="69" t="s">
        <v>131</v>
      </c>
      <c r="I6" s="70" t="s">
        <v>132</v>
      </c>
    </row>
    <row r="7" spans="1:9" ht="14.4" x14ac:dyDescent="0.25">
      <c r="A7" s="69">
        <v>2</v>
      </c>
      <c r="B7" s="69" t="s">
        <v>133</v>
      </c>
      <c r="C7" s="419" t="s">
        <v>134</v>
      </c>
      <c r="D7" s="419"/>
      <c r="E7" s="69" t="s">
        <v>9</v>
      </c>
      <c r="F7" s="419" t="s">
        <v>11</v>
      </c>
      <c r="G7" s="419"/>
      <c r="H7" s="69" t="s">
        <v>135</v>
      </c>
      <c r="I7" s="70" t="s">
        <v>136</v>
      </c>
    </row>
    <row r="8" spans="1:9" ht="14.4" x14ac:dyDescent="0.25">
      <c r="A8" s="69">
        <v>3</v>
      </c>
      <c r="B8" s="69" t="s">
        <v>137</v>
      </c>
      <c r="C8" s="419" t="s">
        <v>138</v>
      </c>
      <c r="D8" s="419"/>
      <c r="E8" s="69" t="s">
        <v>139</v>
      </c>
      <c r="F8" s="419" t="s">
        <v>140</v>
      </c>
      <c r="G8" s="419"/>
      <c r="H8" s="69" t="s">
        <v>141</v>
      </c>
      <c r="I8" s="70" t="s">
        <v>142</v>
      </c>
    </row>
    <row r="9" spans="1:9" ht="14.4" x14ac:dyDescent="0.25">
      <c r="A9" s="69">
        <v>4</v>
      </c>
      <c r="B9" s="69" t="s">
        <v>143</v>
      </c>
      <c r="C9" s="419" t="s">
        <v>144</v>
      </c>
      <c r="D9" s="419"/>
      <c r="E9" s="69" t="s">
        <v>145</v>
      </c>
      <c r="F9" s="419" t="s">
        <v>146</v>
      </c>
      <c r="G9" s="419"/>
      <c r="H9" s="69" t="s">
        <v>147</v>
      </c>
      <c r="I9" s="70" t="s">
        <v>148</v>
      </c>
    </row>
    <row r="10" spans="1:9" ht="14.4" x14ac:dyDescent="0.25">
      <c r="A10" s="69">
        <v>5</v>
      </c>
      <c r="B10" s="69" t="s">
        <v>149</v>
      </c>
      <c r="C10" s="419" t="s">
        <v>150</v>
      </c>
      <c r="D10" s="419"/>
      <c r="E10" s="69" t="s">
        <v>151</v>
      </c>
      <c r="F10" s="419" t="s">
        <v>152</v>
      </c>
      <c r="G10" s="419"/>
      <c r="H10" s="69" t="s">
        <v>153</v>
      </c>
      <c r="I10" s="70" t="s">
        <v>154</v>
      </c>
    </row>
    <row r="11" spans="1:9" ht="14.4" x14ac:dyDescent="0.25">
      <c r="A11" s="69">
        <v>6</v>
      </c>
      <c r="B11" s="69" t="s">
        <v>155</v>
      </c>
      <c r="C11" s="419" t="s">
        <v>156</v>
      </c>
      <c r="D11" s="419"/>
      <c r="E11" s="69" t="s">
        <v>157</v>
      </c>
      <c r="F11" s="419" t="s">
        <v>158</v>
      </c>
      <c r="G11" s="419"/>
      <c r="H11" s="69" t="s">
        <v>159</v>
      </c>
      <c r="I11" s="70" t="s">
        <v>160</v>
      </c>
    </row>
    <row r="12" spans="1:9" ht="14.4" x14ac:dyDescent="0.25">
      <c r="A12" s="69">
        <v>7</v>
      </c>
      <c r="B12" s="69" t="s">
        <v>161</v>
      </c>
      <c r="C12" s="419" t="s">
        <v>162</v>
      </c>
      <c r="D12" s="419"/>
      <c r="E12" s="69" t="s">
        <v>163</v>
      </c>
      <c r="F12" s="419" t="s">
        <v>164</v>
      </c>
      <c r="G12" s="419"/>
      <c r="H12" s="69" t="s">
        <v>165</v>
      </c>
      <c r="I12" s="70" t="s">
        <v>166</v>
      </c>
    </row>
    <row r="13" spans="1:9" ht="14.4" x14ac:dyDescent="0.25">
      <c r="A13" s="69">
        <v>8</v>
      </c>
      <c r="B13" s="69" t="s">
        <v>167</v>
      </c>
      <c r="C13" s="419" t="s">
        <v>168</v>
      </c>
      <c r="D13" s="419"/>
      <c r="E13" s="69" t="s">
        <v>169</v>
      </c>
      <c r="F13" s="419" t="s">
        <v>170</v>
      </c>
      <c r="G13" s="419"/>
      <c r="H13" s="69" t="s">
        <v>171</v>
      </c>
      <c r="I13" s="70" t="s">
        <v>172</v>
      </c>
    </row>
    <row r="14" spans="1:9" ht="14.4" x14ac:dyDescent="0.25">
      <c r="A14" s="69">
        <v>9</v>
      </c>
      <c r="B14" s="69" t="s">
        <v>173</v>
      </c>
      <c r="C14" s="419" t="s">
        <v>174</v>
      </c>
      <c r="D14" s="419"/>
      <c r="E14" s="69" t="s">
        <v>175</v>
      </c>
      <c r="F14" s="419" t="s">
        <v>176</v>
      </c>
      <c r="G14" s="419"/>
      <c r="H14" s="69" t="s">
        <v>177</v>
      </c>
      <c r="I14" s="70" t="s">
        <v>178</v>
      </c>
    </row>
    <row r="15" spans="1:9" ht="14.4" x14ac:dyDescent="0.25">
      <c r="A15" s="69"/>
      <c r="B15" s="409" t="s">
        <v>179</v>
      </c>
      <c r="C15" s="409"/>
      <c r="D15" s="409"/>
      <c r="E15" s="409" t="s">
        <v>179</v>
      </c>
      <c r="F15" s="409"/>
      <c r="G15" s="409"/>
      <c r="H15" s="409" t="s">
        <v>179</v>
      </c>
      <c r="I15" s="409"/>
    </row>
    <row r="16" spans="1:9" ht="14.4" x14ac:dyDescent="0.25">
      <c r="A16" s="69">
        <v>10</v>
      </c>
      <c r="B16" s="69" t="s">
        <v>180</v>
      </c>
      <c r="C16" s="418" t="s">
        <v>181</v>
      </c>
      <c r="D16" s="418"/>
      <c r="E16" s="69" t="s">
        <v>182</v>
      </c>
      <c r="F16" s="418" t="s">
        <v>183</v>
      </c>
      <c r="G16" s="418"/>
      <c r="H16" s="69" t="s">
        <v>184</v>
      </c>
      <c r="I16" s="71" t="s">
        <v>185</v>
      </c>
    </row>
    <row r="17" spans="1:10" ht="14.4" x14ac:dyDescent="0.25">
      <c r="A17" s="69">
        <v>11</v>
      </c>
      <c r="B17" s="69" t="s">
        <v>186</v>
      </c>
      <c r="C17" s="418" t="s">
        <v>187</v>
      </c>
      <c r="D17" s="418"/>
      <c r="E17" s="69" t="s">
        <v>188</v>
      </c>
      <c r="F17" s="418" t="s">
        <v>189</v>
      </c>
      <c r="G17" s="418"/>
      <c r="H17" s="69" t="s">
        <v>190</v>
      </c>
      <c r="I17" s="71" t="s">
        <v>191</v>
      </c>
    </row>
    <row r="18" spans="1:10" ht="14.4" x14ac:dyDescent="0.25">
      <c r="A18" s="69">
        <v>12</v>
      </c>
      <c r="B18" s="69" t="s">
        <v>192</v>
      </c>
      <c r="C18" s="408" t="s">
        <v>193</v>
      </c>
      <c r="D18" s="408"/>
      <c r="E18" s="69" t="s">
        <v>194</v>
      </c>
      <c r="F18" s="408" t="s">
        <v>195</v>
      </c>
      <c r="G18" s="408"/>
      <c r="H18" s="69" t="s">
        <v>196</v>
      </c>
      <c r="I18" s="72" t="s">
        <v>197</v>
      </c>
    </row>
    <row r="19" spans="1:10" ht="14.4" x14ac:dyDescent="0.25">
      <c r="A19" s="69">
        <v>13</v>
      </c>
      <c r="B19" s="69" t="s">
        <v>475</v>
      </c>
      <c r="C19" s="408" t="s">
        <v>450</v>
      </c>
      <c r="D19" s="408"/>
      <c r="E19" s="69" t="s">
        <v>476</v>
      </c>
      <c r="F19" s="408" t="s">
        <v>451</v>
      </c>
      <c r="G19" s="408"/>
      <c r="H19" s="69" t="s">
        <v>477</v>
      </c>
      <c r="I19" s="408" t="s">
        <v>452</v>
      </c>
      <c r="J19" s="408"/>
    </row>
    <row r="20" spans="1:10" ht="18" x14ac:dyDescent="0.25">
      <c r="A20" s="410" t="s">
        <v>198</v>
      </c>
      <c r="B20" s="334"/>
      <c r="C20" s="334"/>
      <c r="D20" s="334"/>
      <c r="E20" s="334"/>
      <c r="F20" s="334"/>
      <c r="G20" s="334"/>
      <c r="H20" s="334"/>
      <c r="I20" s="411"/>
    </row>
    <row r="21" spans="1:10" ht="18" x14ac:dyDescent="0.25">
      <c r="A21" s="414" t="s">
        <v>36</v>
      </c>
      <c r="B21" s="412" t="s">
        <v>199</v>
      </c>
      <c r="C21" s="412"/>
      <c r="D21" s="412"/>
      <c r="E21" s="412" t="s">
        <v>200</v>
      </c>
      <c r="F21" s="412"/>
      <c r="G21" s="412"/>
      <c r="H21" s="412" t="s">
        <v>201</v>
      </c>
      <c r="I21" s="412"/>
    </row>
    <row r="22" spans="1:10" ht="17.399999999999999" x14ac:dyDescent="0.25">
      <c r="A22" s="415"/>
      <c r="B22" s="413" t="s">
        <v>125</v>
      </c>
      <c r="C22" s="413"/>
      <c r="D22" s="413"/>
      <c r="E22" s="413" t="s">
        <v>125</v>
      </c>
      <c r="F22" s="413"/>
      <c r="G22" s="413"/>
      <c r="H22" s="413" t="s">
        <v>125</v>
      </c>
      <c r="I22" s="413"/>
    </row>
    <row r="23" spans="1:10" ht="18" x14ac:dyDescent="0.25">
      <c r="A23" s="416"/>
      <c r="B23" s="417" t="s">
        <v>75</v>
      </c>
      <c r="C23" s="417"/>
      <c r="D23" s="40" t="s">
        <v>126</v>
      </c>
      <c r="E23" s="417" t="s">
        <v>75</v>
      </c>
      <c r="F23" s="417"/>
      <c r="G23" s="40" t="s">
        <v>126</v>
      </c>
      <c r="H23" s="40" t="s">
        <v>75</v>
      </c>
      <c r="I23" s="40" t="s">
        <v>126</v>
      </c>
    </row>
    <row r="24" spans="1:10" ht="14.4" x14ac:dyDescent="0.25">
      <c r="A24" s="69">
        <v>1</v>
      </c>
      <c r="B24" s="407" t="s">
        <v>202</v>
      </c>
      <c r="C24" s="407"/>
      <c r="D24" s="70" t="s">
        <v>203</v>
      </c>
      <c r="E24" s="407" t="s">
        <v>204</v>
      </c>
      <c r="F24" s="407"/>
      <c r="G24" s="70" t="s">
        <v>205</v>
      </c>
      <c r="H24" s="69" t="s">
        <v>206</v>
      </c>
      <c r="I24" s="70" t="s">
        <v>207</v>
      </c>
    </row>
    <row r="25" spans="1:10" ht="14.4" x14ac:dyDescent="0.25">
      <c r="A25" s="69">
        <v>2</v>
      </c>
      <c r="B25" s="407" t="s">
        <v>208</v>
      </c>
      <c r="C25" s="407"/>
      <c r="D25" s="70" t="s">
        <v>209</v>
      </c>
      <c r="E25" s="407" t="s">
        <v>210</v>
      </c>
      <c r="F25" s="407"/>
      <c r="G25" s="70" t="s">
        <v>211</v>
      </c>
      <c r="H25" s="69" t="s">
        <v>212</v>
      </c>
      <c r="I25" s="70" t="s">
        <v>213</v>
      </c>
    </row>
    <row r="26" spans="1:10" ht="14.4" x14ac:dyDescent="0.25">
      <c r="A26" s="69">
        <v>3</v>
      </c>
      <c r="B26" s="407" t="s">
        <v>214</v>
      </c>
      <c r="C26" s="407"/>
      <c r="D26" s="70" t="s">
        <v>215</v>
      </c>
      <c r="E26" s="407" t="s">
        <v>216</v>
      </c>
      <c r="F26" s="407"/>
      <c r="G26" s="70" t="s">
        <v>217</v>
      </c>
      <c r="H26" s="69" t="s">
        <v>218</v>
      </c>
      <c r="I26" s="70" t="s">
        <v>219</v>
      </c>
    </row>
    <row r="27" spans="1:10" ht="14.4" x14ac:dyDescent="0.25">
      <c r="A27" s="69">
        <v>4</v>
      </c>
      <c r="B27" s="407" t="s">
        <v>220</v>
      </c>
      <c r="C27" s="407"/>
      <c r="D27" s="70" t="s">
        <v>221</v>
      </c>
      <c r="E27" s="407" t="s">
        <v>222</v>
      </c>
      <c r="F27" s="407"/>
      <c r="G27" s="70" t="s">
        <v>223</v>
      </c>
      <c r="H27" s="69" t="s">
        <v>224</v>
      </c>
      <c r="I27" s="70" t="s">
        <v>225</v>
      </c>
    </row>
    <row r="28" spans="1:10" ht="14.4" x14ac:dyDescent="0.25">
      <c r="A28" s="69">
        <v>5</v>
      </c>
      <c r="B28" s="407" t="s">
        <v>226</v>
      </c>
      <c r="C28" s="407"/>
      <c r="D28" s="70" t="s">
        <v>227</v>
      </c>
      <c r="E28" s="407" t="s">
        <v>228</v>
      </c>
      <c r="F28" s="407"/>
      <c r="G28" s="70" t="s">
        <v>229</v>
      </c>
      <c r="H28" s="69" t="s">
        <v>230</v>
      </c>
      <c r="I28" s="70" t="s">
        <v>231</v>
      </c>
    </row>
    <row r="29" spans="1:10" ht="14.4" x14ac:dyDescent="0.25">
      <c r="A29" s="69">
        <v>6</v>
      </c>
      <c r="B29" s="407" t="s">
        <v>232</v>
      </c>
      <c r="C29" s="407"/>
      <c r="D29" s="70" t="s">
        <v>233</v>
      </c>
      <c r="E29" s="407" t="s">
        <v>234</v>
      </c>
      <c r="F29" s="407"/>
      <c r="G29" s="70" t="s">
        <v>235</v>
      </c>
      <c r="H29" s="69" t="s">
        <v>236</v>
      </c>
      <c r="I29" s="70" t="s">
        <v>237</v>
      </c>
    </row>
    <row r="30" spans="1:10" ht="14.4" x14ac:dyDescent="0.25">
      <c r="A30" s="69">
        <v>7</v>
      </c>
      <c r="B30" s="407" t="s">
        <v>238</v>
      </c>
      <c r="C30" s="407"/>
      <c r="D30" s="70" t="s">
        <v>239</v>
      </c>
      <c r="E30" s="407" t="s">
        <v>240</v>
      </c>
      <c r="F30" s="407"/>
      <c r="G30" s="70" t="s">
        <v>241</v>
      </c>
      <c r="H30" s="69" t="s">
        <v>242</v>
      </c>
      <c r="I30" s="70" t="s">
        <v>243</v>
      </c>
    </row>
    <row r="31" spans="1:10" ht="14.4" x14ac:dyDescent="0.25">
      <c r="A31" s="69">
        <v>8</v>
      </c>
      <c r="B31" s="407" t="s">
        <v>244</v>
      </c>
      <c r="C31" s="407"/>
      <c r="D31" s="70" t="s">
        <v>245</v>
      </c>
      <c r="E31" s="407" t="s">
        <v>246</v>
      </c>
      <c r="F31" s="407"/>
      <c r="G31" s="70" t="s">
        <v>247</v>
      </c>
      <c r="H31" s="69" t="s">
        <v>248</v>
      </c>
      <c r="I31" s="70" t="s">
        <v>249</v>
      </c>
    </row>
    <row r="32" spans="1:10" ht="14.4" x14ac:dyDescent="0.25">
      <c r="A32" s="69">
        <v>9</v>
      </c>
      <c r="B32" s="407" t="s">
        <v>250</v>
      </c>
      <c r="C32" s="407"/>
      <c r="D32" s="70" t="s">
        <v>251</v>
      </c>
      <c r="E32" s="407" t="s">
        <v>252</v>
      </c>
      <c r="F32" s="407"/>
      <c r="G32" s="70" t="s">
        <v>253</v>
      </c>
      <c r="H32" s="69" t="s">
        <v>254</v>
      </c>
      <c r="I32" s="70" t="s">
        <v>255</v>
      </c>
    </row>
    <row r="33" spans="1:9" ht="14.4" x14ac:dyDescent="0.25">
      <c r="A33" s="69"/>
      <c r="B33" s="409" t="s">
        <v>179</v>
      </c>
      <c r="C33" s="409"/>
      <c r="D33" s="409"/>
      <c r="E33" s="409" t="s">
        <v>179</v>
      </c>
      <c r="F33" s="409"/>
      <c r="G33" s="409"/>
      <c r="H33" s="409" t="s">
        <v>179</v>
      </c>
      <c r="I33" s="409"/>
    </row>
    <row r="34" spans="1:9" ht="14.4" x14ac:dyDescent="0.25">
      <c r="A34" s="69">
        <v>10</v>
      </c>
      <c r="B34" s="407" t="s">
        <v>256</v>
      </c>
      <c r="C34" s="407"/>
      <c r="D34" s="71" t="s">
        <v>257</v>
      </c>
      <c r="E34" s="407" t="s">
        <v>258</v>
      </c>
      <c r="F34" s="407"/>
      <c r="G34" s="71" t="s">
        <v>259</v>
      </c>
      <c r="H34" s="69" t="s">
        <v>260</v>
      </c>
      <c r="I34" s="71" t="s">
        <v>261</v>
      </c>
    </row>
    <row r="35" spans="1:9" ht="14.4" x14ac:dyDescent="0.25">
      <c r="A35" s="69">
        <v>11</v>
      </c>
      <c r="B35" s="407" t="s">
        <v>472</v>
      </c>
      <c r="C35" s="407"/>
      <c r="D35" s="71" t="s">
        <v>453</v>
      </c>
      <c r="E35" s="407" t="s">
        <v>473</v>
      </c>
      <c r="F35" s="407"/>
      <c r="G35" s="71" t="s">
        <v>454</v>
      </c>
      <c r="H35" s="69" t="s">
        <v>474</v>
      </c>
      <c r="I35" s="71" t="s">
        <v>455</v>
      </c>
    </row>
    <row r="36" spans="1:9" ht="14.4" x14ac:dyDescent="0.25">
      <c r="A36" s="69">
        <v>12</v>
      </c>
      <c r="B36" s="407" t="s">
        <v>458</v>
      </c>
      <c r="C36" s="407"/>
      <c r="D36" s="71" t="s">
        <v>456</v>
      </c>
      <c r="E36" s="407" t="s">
        <v>459</v>
      </c>
      <c r="F36" s="407"/>
      <c r="G36" s="71" t="s">
        <v>457</v>
      </c>
      <c r="H36" s="69" t="s">
        <v>460</v>
      </c>
      <c r="I36" s="71" t="s">
        <v>461</v>
      </c>
    </row>
  </sheetData>
  <sheetProtection algorithmName="SHA-512" hashValue="rgcTywXbbjq4BaSHAH4o8vmGkDUV2Fav40RBEcI+LPyJK8qnZXn6brkwxGAIRiVYz2Nja8i1rHYCUsbfyymwNQ==" saltValue="SXTqVtTQ8U0ttPAkyNd9Ww==" spinCount="100000" sheet="1" objects="1" scenarios="1"/>
  <mergeCells count="78">
    <mergeCell ref="H4:I4"/>
    <mergeCell ref="A1:I1"/>
    <mergeCell ref="A2:I2"/>
    <mergeCell ref="B3:D3"/>
    <mergeCell ref="E3:G3"/>
    <mergeCell ref="H3:I3"/>
    <mergeCell ref="A3:A5"/>
    <mergeCell ref="C5:D5"/>
    <mergeCell ref="F5:G5"/>
    <mergeCell ref="F8:G8"/>
    <mergeCell ref="C9:D9"/>
    <mergeCell ref="F9:G9"/>
    <mergeCell ref="B4:D4"/>
    <mergeCell ref="E4:G4"/>
    <mergeCell ref="H15:I15"/>
    <mergeCell ref="C16:D16"/>
    <mergeCell ref="F16:G16"/>
    <mergeCell ref="C6:D6"/>
    <mergeCell ref="F6:G6"/>
    <mergeCell ref="C7:D7"/>
    <mergeCell ref="F7:G7"/>
    <mergeCell ref="C14:D14"/>
    <mergeCell ref="F14:G14"/>
    <mergeCell ref="C11:D11"/>
    <mergeCell ref="F11:G11"/>
    <mergeCell ref="C12:D12"/>
    <mergeCell ref="F12:G12"/>
    <mergeCell ref="C13:D13"/>
    <mergeCell ref="F13:G13"/>
    <mergeCell ref="C8:D8"/>
    <mergeCell ref="C17:D17"/>
    <mergeCell ref="F17:G17"/>
    <mergeCell ref="B15:D15"/>
    <mergeCell ref="E15:G15"/>
    <mergeCell ref="C10:D10"/>
    <mergeCell ref="F10:G10"/>
    <mergeCell ref="C19:D19"/>
    <mergeCell ref="F19:G19"/>
    <mergeCell ref="B24:C24"/>
    <mergeCell ref="E24:F24"/>
    <mergeCell ref="B25:C25"/>
    <mergeCell ref="E25:F25"/>
    <mergeCell ref="A20:I20"/>
    <mergeCell ref="B21:D21"/>
    <mergeCell ref="E21:G21"/>
    <mergeCell ref="H21:I21"/>
    <mergeCell ref="B22:D22"/>
    <mergeCell ref="E22:G22"/>
    <mergeCell ref="H22:I22"/>
    <mergeCell ref="A21:A23"/>
    <mergeCell ref="B23:C23"/>
    <mergeCell ref="E23:F23"/>
    <mergeCell ref="E32:F32"/>
    <mergeCell ref="B33:D33"/>
    <mergeCell ref="E33:G33"/>
    <mergeCell ref="H33:I33"/>
    <mergeCell ref="B29:C29"/>
    <mergeCell ref="E29:F29"/>
    <mergeCell ref="B30:C30"/>
    <mergeCell ref="E30:F30"/>
    <mergeCell ref="B31:C31"/>
    <mergeCell ref="E31:F31"/>
    <mergeCell ref="B36:C36"/>
    <mergeCell ref="E36:F36"/>
    <mergeCell ref="C18:D18"/>
    <mergeCell ref="F18:G18"/>
    <mergeCell ref="I19:J19"/>
    <mergeCell ref="B35:C35"/>
    <mergeCell ref="E35:F35"/>
    <mergeCell ref="B26:C26"/>
    <mergeCell ref="E26:F26"/>
    <mergeCell ref="B27:C27"/>
    <mergeCell ref="E27:F27"/>
    <mergeCell ref="B28:C28"/>
    <mergeCell ref="E28:F28"/>
    <mergeCell ref="B34:C34"/>
    <mergeCell ref="E34:F34"/>
    <mergeCell ref="B32:C32"/>
  </mergeCells>
  <phoneticPr fontId="35" type="noConversion"/>
  <pageMargins left="0.55118110236220474" right="3.937007874015748E-2" top="0.55118110236220474" bottom="0.55118110236220474" header="0.11811023622047245" footer="0.11811023622047245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178C0-5245-48B9-BE5E-D6DC3E28AE30}">
  <sheetPr codeName="Sheet24">
    <tabColor rgb="FFFF0000"/>
  </sheetPr>
  <dimension ref="A1:L27"/>
  <sheetViews>
    <sheetView view="pageBreakPreview" topLeftCell="A13" zoomScale="94" zoomScaleNormal="100" zoomScaleSheetLayoutView="100" workbookViewId="0">
      <selection activeCell="B13" sqref="B13"/>
    </sheetView>
  </sheetViews>
  <sheetFormatPr defaultRowHeight="13.8" x14ac:dyDescent="0.25"/>
  <cols>
    <col min="1" max="1" width="5.09765625" customWidth="1"/>
    <col min="2" max="2" width="21.69921875" customWidth="1"/>
    <col min="3" max="12" width="6.09765625" customWidth="1"/>
  </cols>
  <sheetData>
    <row r="1" spans="1:12" ht="21" x14ac:dyDescent="0.25">
      <c r="A1" s="424" t="s">
        <v>262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</row>
    <row r="2" spans="1:12" ht="18.600000000000001" customHeight="1" x14ac:dyDescent="0.35">
      <c r="A2" s="68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ht="22.8" customHeight="1" x14ac:dyDescent="0.25">
      <c r="A3" s="425" t="s">
        <v>36</v>
      </c>
      <c r="B3" s="425" t="s">
        <v>263</v>
      </c>
      <c r="C3" s="425" t="s">
        <v>264</v>
      </c>
      <c r="D3" s="425"/>
      <c r="E3" s="425"/>
      <c r="F3" s="425"/>
      <c r="G3" s="425"/>
      <c r="H3" s="425"/>
      <c r="I3" s="425"/>
      <c r="J3" s="425"/>
      <c r="K3" s="425"/>
      <c r="L3" s="425" t="s">
        <v>91</v>
      </c>
    </row>
    <row r="4" spans="1:12" ht="90" x14ac:dyDescent="0.25">
      <c r="A4" s="425"/>
      <c r="B4" s="425"/>
      <c r="C4" s="73" t="s">
        <v>265</v>
      </c>
      <c r="D4" s="73" t="s">
        <v>464</v>
      </c>
      <c r="E4" s="73" t="s">
        <v>266</v>
      </c>
      <c r="F4" s="73" t="s">
        <v>465</v>
      </c>
      <c r="G4" s="73" t="s">
        <v>462</v>
      </c>
      <c r="H4" s="73" t="s">
        <v>267</v>
      </c>
      <c r="I4" s="73" t="s">
        <v>268</v>
      </c>
      <c r="J4" s="73" t="s">
        <v>466</v>
      </c>
      <c r="K4" s="73" t="s">
        <v>463</v>
      </c>
      <c r="L4" s="425"/>
    </row>
    <row r="5" spans="1:12" ht="18" x14ac:dyDescent="0.25">
      <c r="A5" s="426" t="s">
        <v>269</v>
      </c>
      <c r="B5" s="426"/>
      <c r="C5" s="426"/>
      <c r="D5" s="426"/>
      <c r="E5" s="426"/>
      <c r="F5" s="426"/>
      <c r="G5" s="426"/>
      <c r="H5" s="426"/>
      <c r="I5" s="426"/>
      <c r="J5" s="426"/>
      <c r="K5" s="426"/>
      <c r="L5" s="426"/>
    </row>
    <row r="6" spans="1:12" ht="18" x14ac:dyDescent="0.25">
      <c r="A6" s="75">
        <v>1</v>
      </c>
      <c r="B6" s="74" t="s">
        <v>111</v>
      </c>
      <c r="C6" s="77">
        <v>10</v>
      </c>
      <c r="D6" s="77">
        <v>5</v>
      </c>
      <c r="E6" s="77">
        <v>10</v>
      </c>
      <c r="F6" s="77">
        <v>5</v>
      </c>
      <c r="G6" s="77">
        <v>20</v>
      </c>
      <c r="H6" s="77">
        <v>10</v>
      </c>
      <c r="I6" s="77">
        <v>10</v>
      </c>
      <c r="J6" s="77">
        <v>10</v>
      </c>
      <c r="K6" s="77">
        <v>20</v>
      </c>
      <c r="L6" s="75"/>
    </row>
    <row r="7" spans="1:12" ht="18" x14ac:dyDescent="0.25">
      <c r="A7" s="75">
        <v>2</v>
      </c>
      <c r="B7" s="74" t="s">
        <v>32</v>
      </c>
      <c r="C7" s="77">
        <v>10</v>
      </c>
      <c r="D7" s="77">
        <v>5</v>
      </c>
      <c r="E7" s="77">
        <v>10</v>
      </c>
      <c r="F7" s="77">
        <v>5</v>
      </c>
      <c r="G7" s="77">
        <v>20</v>
      </c>
      <c r="H7" s="77">
        <v>10</v>
      </c>
      <c r="I7" s="77">
        <v>10</v>
      </c>
      <c r="J7" s="77">
        <v>10</v>
      </c>
      <c r="K7" s="77">
        <v>20</v>
      </c>
      <c r="L7" s="75"/>
    </row>
    <row r="8" spans="1:12" ht="18" x14ac:dyDescent="0.25">
      <c r="A8" s="75">
        <v>3</v>
      </c>
      <c r="B8" s="74" t="s">
        <v>110</v>
      </c>
      <c r="C8" s="77">
        <v>10</v>
      </c>
      <c r="D8" s="77">
        <v>5</v>
      </c>
      <c r="E8" s="77">
        <v>10</v>
      </c>
      <c r="F8" s="77">
        <v>5</v>
      </c>
      <c r="G8" s="77">
        <v>20</v>
      </c>
      <c r="H8" s="77">
        <v>10</v>
      </c>
      <c r="I8" s="77">
        <v>10</v>
      </c>
      <c r="J8" s="77">
        <v>10</v>
      </c>
      <c r="K8" s="77">
        <v>20</v>
      </c>
      <c r="L8" s="75"/>
    </row>
    <row r="9" spans="1:12" ht="36" x14ac:dyDescent="0.25">
      <c r="A9" s="75">
        <v>4</v>
      </c>
      <c r="B9" s="74" t="s">
        <v>270</v>
      </c>
      <c r="C9" s="77">
        <v>10</v>
      </c>
      <c r="D9" s="77">
        <v>5</v>
      </c>
      <c r="E9" s="77">
        <v>10</v>
      </c>
      <c r="F9" s="77">
        <v>5</v>
      </c>
      <c r="G9" s="77">
        <v>20</v>
      </c>
      <c r="H9" s="77">
        <v>10</v>
      </c>
      <c r="I9" s="77">
        <v>10</v>
      </c>
      <c r="J9" s="77">
        <v>10</v>
      </c>
      <c r="K9" s="77">
        <v>20</v>
      </c>
      <c r="L9" s="75"/>
    </row>
    <row r="10" spans="1:12" ht="18" x14ac:dyDescent="0.25">
      <c r="A10" s="75">
        <v>5</v>
      </c>
      <c r="B10" s="74" t="s">
        <v>271</v>
      </c>
      <c r="C10" s="77">
        <v>10</v>
      </c>
      <c r="D10" s="77">
        <v>5</v>
      </c>
      <c r="E10" s="77">
        <v>10</v>
      </c>
      <c r="F10" s="77">
        <v>5</v>
      </c>
      <c r="G10" s="77">
        <v>20</v>
      </c>
      <c r="H10" s="77">
        <v>10</v>
      </c>
      <c r="I10" s="77">
        <v>10</v>
      </c>
      <c r="J10" s="77">
        <v>10</v>
      </c>
      <c r="K10" s="77">
        <v>20</v>
      </c>
      <c r="L10" s="75"/>
    </row>
    <row r="11" spans="1:12" ht="18" x14ac:dyDescent="0.25">
      <c r="A11" s="75">
        <v>6</v>
      </c>
      <c r="B11" s="74" t="s">
        <v>272</v>
      </c>
      <c r="C11" s="77">
        <v>10</v>
      </c>
      <c r="D11" s="77">
        <v>5</v>
      </c>
      <c r="E11" s="77">
        <v>10</v>
      </c>
      <c r="F11" s="77">
        <v>5</v>
      </c>
      <c r="G11" s="77">
        <v>20</v>
      </c>
      <c r="H11" s="77">
        <v>10</v>
      </c>
      <c r="I11" s="77">
        <v>10</v>
      </c>
      <c r="J11" s="77">
        <v>10</v>
      </c>
      <c r="K11" s="77">
        <v>20</v>
      </c>
      <c r="L11" s="75"/>
    </row>
    <row r="12" spans="1:12" ht="18" x14ac:dyDescent="0.25">
      <c r="A12" s="75">
        <v>7</v>
      </c>
      <c r="B12" s="192" t="s">
        <v>484</v>
      </c>
      <c r="C12" s="77">
        <v>10</v>
      </c>
      <c r="D12" s="77">
        <v>5</v>
      </c>
      <c r="E12" s="77">
        <v>10</v>
      </c>
      <c r="F12" s="77">
        <v>5</v>
      </c>
      <c r="G12" s="77">
        <v>20</v>
      </c>
      <c r="H12" s="77">
        <v>10</v>
      </c>
      <c r="I12" s="77">
        <v>10</v>
      </c>
      <c r="J12" s="77">
        <v>10</v>
      </c>
      <c r="K12" s="77">
        <v>20</v>
      </c>
      <c r="L12" s="75"/>
    </row>
    <row r="13" spans="1:12" ht="31.2" x14ac:dyDescent="0.25">
      <c r="A13" s="75">
        <v>8</v>
      </c>
      <c r="B13" s="192" t="s">
        <v>273</v>
      </c>
      <c r="C13" s="77">
        <v>10</v>
      </c>
      <c r="D13" s="77">
        <v>5</v>
      </c>
      <c r="E13" s="77">
        <v>10</v>
      </c>
      <c r="F13" s="77">
        <v>5</v>
      </c>
      <c r="G13" s="77">
        <v>20</v>
      </c>
      <c r="H13" s="77">
        <v>10</v>
      </c>
      <c r="I13" s="77">
        <v>10</v>
      </c>
      <c r="J13" s="77">
        <v>10</v>
      </c>
      <c r="K13" s="77">
        <v>20</v>
      </c>
      <c r="L13" s="75"/>
    </row>
    <row r="14" spans="1:12" ht="31.2" x14ac:dyDescent="0.25">
      <c r="A14" s="75">
        <v>9</v>
      </c>
      <c r="B14" s="192" t="s">
        <v>274</v>
      </c>
      <c r="C14" s="77">
        <v>10</v>
      </c>
      <c r="D14" s="77">
        <v>5</v>
      </c>
      <c r="E14" s="77">
        <v>10</v>
      </c>
      <c r="F14" s="77">
        <v>5</v>
      </c>
      <c r="G14" s="77">
        <v>20</v>
      </c>
      <c r="H14" s="77">
        <v>10</v>
      </c>
      <c r="I14" s="77">
        <v>10</v>
      </c>
      <c r="J14" s="77">
        <v>10</v>
      </c>
      <c r="K14" s="77">
        <v>20</v>
      </c>
      <c r="L14" s="75"/>
    </row>
    <row r="15" spans="1:12" ht="31.2" x14ac:dyDescent="0.25">
      <c r="A15" s="75">
        <v>10</v>
      </c>
      <c r="B15" s="192" t="s">
        <v>275</v>
      </c>
      <c r="C15" s="77">
        <v>10</v>
      </c>
      <c r="D15" s="77">
        <v>5</v>
      </c>
      <c r="E15" s="77">
        <v>10</v>
      </c>
      <c r="F15" s="77">
        <v>5</v>
      </c>
      <c r="G15" s="77">
        <v>20</v>
      </c>
      <c r="H15" s="77">
        <v>10</v>
      </c>
      <c r="I15" s="77">
        <v>10</v>
      </c>
      <c r="J15" s="77">
        <v>10</v>
      </c>
      <c r="K15" s="77">
        <v>20</v>
      </c>
      <c r="L15" s="75"/>
    </row>
    <row r="16" spans="1:12" ht="18" x14ac:dyDescent="0.25">
      <c r="A16" s="75">
        <v>11</v>
      </c>
      <c r="B16" s="192" t="s">
        <v>485</v>
      </c>
      <c r="C16" s="77">
        <v>10</v>
      </c>
      <c r="D16" s="77">
        <v>5</v>
      </c>
      <c r="E16" s="77">
        <v>10</v>
      </c>
      <c r="F16" s="77">
        <v>5</v>
      </c>
      <c r="G16" s="77">
        <v>20</v>
      </c>
      <c r="H16" s="77">
        <v>10</v>
      </c>
      <c r="I16" s="77">
        <v>10</v>
      </c>
      <c r="J16" s="77">
        <v>10</v>
      </c>
      <c r="K16" s="77">
        <v>20</v>
      </c>
      <c r="L16" s="75"/>
    </row>
    <row r="17" spans="1:12" ht="19.2" customHeight="1" x14ac:dyDescent="0.25">
      <c r="A17" s="426" t="s">
        <v>276</v>
      </c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</row>
    <row r="18" spans="1:12" ht="18" x14ac:dyDescent="0.25">
      <c r="A18" s="77">
        <v>11</v>
      </c>
      <c r="B18" s="76" t="s">
        <v>116</v>
      </c>
      <c r="C18" s="77">
        <v>10</v>
      </c>
      <c r="D18" s="77">
        <v>5</v>
      </c>
      <c r="E18" s="77">
        <v>10</v>
      </c>
      <c r="F18" s="77">
        <v>10</v>
      </c>
      <c r="G18" s="77">
        <v>15</v>
      </c>
      <c r="H18" s="77">
        <v>10</v>
      </c>
      <c r="I18" s="77">
        <v>10</v>
      </c>
      <c r="J18" s="77">
        <v>15</v>
      </c>
      <c r="K18" s="77">
        <v>15</v>
      </c>
      <c r="L18" s="75"/>
    </row>
    <row r="19" spans="1:12" ht="18" x14ac:dyDescent="0.25">
      <c r="A19" s="77">
        <v>12</v>
      </c>
      <c r="B19" s="76" t="s">
        <v>115</v>
      </c>
      <c r="C19" s="77">
        <v>10</v>
      </c>
      <c r="D19" s="77">
        <v>5</v>
      </c>
      <c r="E19" s="77">
        <v>10</v>
      </c>
      <c r="F19" s="77">
        <v>10</v>
      </c>
      <c r="G19" s="77">
        <v>15</v>
      </c>
      <c r="H19" s="77">
        <v>10</v>
      </c>
      <c r="I19" s="77">
        <v>10</v>
      </c>
      <c r="J19" s="77">
        <v>15</v>
      </c>
      <c r="K19" s="77">
        <v>15</v>
      </c>
      <c r="L19" s="75"/>
    </row>
    <row r="20" spans="1:12" ht="18" x14ac:dyDescent="0.25">
      <c r="A20" s="77">
        <v>13</v>
      </c>
      <c r="B20" s="76" t="s">
        <v>114</v>
      </c>
      <c r="C20" s="77">
        <v>10</v>
      </c>
      <c r="D20" s="77">
        <v>5</v>
      </c>
      <c r="E20" s="77">
        <v>10</v>
      </c>
      <c r="F20" s="77">
        <v>10</v>
      </c>
      <c r="G20" s="77">
        <v>15</v>
      </c>
      <c r="H20" s="77">
        <v>10</v>
      </c>
      <c r="I20" s="77">
        <v>10</v>
      </c>
      <c r="J20" s="77">
        <v>15</v>
      </c>
      <c r="K20" s="77">
        <v>15</v>
      </c>
      <c r="L20" s="75"/>
    </row>
    <row r="21" spans="1:12" ht="9.6" customHeight="1" x14ac:dyDescent="0.25"/>
    <row r="22" spans="1:12" ht="18" customHeight="1" x14ac:dyDescent="0.4">
      <c r="A22" s="187"/>
      <c r="B22" s="188" t="s">
        <v>279</v>
      </c>
      <c r="C22" s="188"/>
      <c r="D22" s="188"/>
      <c r="E22" s="423"/>
      <c r="F22" s="423"/>
      <c r="G22" s="423"/>
      <c r="H22" s="423"/>
      <c r="I22" s="423"/>
      <c r="J22" s="423"/>
      <c r="K22" s="187"/>
      <c r="L22" s="187"/>
    </row>
    <row r="23" spans="1:12" ht="21.6" customHeight="1" x14ac:dyDescent="0.35">
      <c r="C23" s="421" t="s">
        <v>280</v>
      </c>
      <c r="D23" s="421"/>
      <c r="E23" s="421" t="s">
        <v>281</v>
      </c>
      <c r="F23" s="421"/>
      <c r="G23" s="421" t="s">
        <v>280</v>
      </c>
      <c r="H23" s="421"/>
      <c r="I23" s="421" t="s">
        <v>281</v>
      </c>
      <c r="J23" s="421"/>
    </row>
    <row r="24" spans="1:12" ht="21.6" customHeight="1" x14ac:dyDescent="0.25">
      <c r="B24" s="78"/>
      <c r="C24" s="422">
        <v>4</v>
      </c>
      <c r="D24" s="422"/>
      <c r="E24" s="422" t="s">
        <v>282</v>
      </c>
      <c r="F24" s="422"/>
      <c r="G24" s="422">
        <v>2</v>
      </c>
      <c r="H24" s="422"/>
      <c r="I24" s="422" t="s">
        <v>283</v>
      </c>
      <c r="J24" s="422"/>
    </row>
    <row r="25" spans="1:12" ht="21.6" customHeight="1" x14ac:dyDescent="0.25">
      <c r="C25" s="422">
        <v>3.5</v>
      </c>
      <c r="D25" s="422"/>
      <c r="E25" s="422" t="s">
        <v>284</v>
      </c>
      <c r="F25" s="422"/>
      <c r="G25" s="422">
        <v>1.5</v>
      </c>
      <c r="H25" s="422"/>
      <c r="I25" s="422" t="s">
        <v>285</v>
      </c>
      <c r="J25" s="422"/>
    </row>
    <row r="26" spans="1:12" ht="21.6" customHeight="1" x14ac:dyDescent="0.25">
      <c r="C26" s="422">
        <v>3</v>
      </c>
      <c r="D26" s="422"/>
      <c r="E26" s="422" t="s">
        <v>286</v>
      </c>
      <c r="F26" s="422"/>
      <c r="G26" s="422">
        <v>1</v>
      </c>
      <c r="H26" s="422"/>
      <c r="I26" s="422" t="s">
        <v>287</v>
      </c>
      <c r="J26" s="422"/>
    </row>
    <row r="27" spans="1:12" ht="21.6" customHeight="1" x14ac:dyDescent="0.25">
      <c r="C27" s="422">
        <v>2.5</v>
      </c>
      <c r="D27" s="422"/>
      <c r="E27" s="422" t="s">
        <v>288</v>
      </c>
      <c r="F27" s="422"/>
      <c r="G27" s="422">
        <v>0</v>
      </c>
      <c r="H27" s="422"/>
      <c r="I27" s="422" t="s">
        <v>289</v>
      </c>
      <c r="J27" s="422"/>
    </row>
  </sheetData>
  <sheetProtection algorithmName="SHA-512" hashValue="DDGb+gAgIEiEeZtTIzUbfsR+w9KzxQPgITzenSAbOixeUaMQmaIJV40trZ1VujfwRXKudX7p1GEnv0NkkexLxw==" saltValue="Kt2RbUR60yNSeoQp5k6OPA==" spinCount="100000" sheet="1" objects="1" scenarios="1"/>
  <mergeCells count="30">
    <mergeCell ref="C25:D25"/>
    <mergeCell ref="C26:D26"/>
    <mergeCell ref="C27:D27"/>
    <mergeCell ref="A1:L1"/>
    <mergeCell ref="A3:A4"/>
    <mergeCell ref="B3:B4"/>
    <mergeCell ref="C3:K3"/>
    <mergeCell ref="L3:L4"/>
    <mergeCell ref="A5:L5"/>
    <mergeCell ref="A17:L17"/>
    <mergeCell ref="I22:J22"/>
    <mergeCell ref="E25:F25"/>
    <mergeCell ref="G25:H25"/>
    <mergeCell ref="I25:J25"/>
    <mergeCell ref="E26:F26"/>
    <mergeCell ref="E27:F27"/>
    <mergeCell ref="G26:H26"/>
    <mergeCell ref="G27:H27"/>
    <mergeCell ref="I26:J26"/>
    <mergeCell ref="I27:J27"/>
    <mergeCell ref="E22:F22"/>
    <mergeCell ref="G22:H22"/>
    <mergeCell ref="C23:D23"/>
    <mergeCell ref="E23:F23"/>
    <mergeCell ref="G23:H23"/>
    <mergeCell ref="I23:J23"/>
    <mergeCell ref="C24:D24"/>
    <mergeCell ref="E24:F24"/>
    <mergeCell ref="G24:H24"/>
    <mergeCell ref="I24:J24"/>
  </mergeCells>
  <pageMargins left="0.55118110236220474" right="3.937007874015748E-2" top="0.55118110236220474" bottom="0.55118110236220474" header="0.11811023622047245" footer="0.11811023622047245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3BD0D-10ED-4BEC-8D3C-1CD5B3ED430B}">
  <sheetPr codeName="Sheet3"/>
  <dimension ref="A1:L46"/>
  <sheetViews>
    <sheetView zoomScale="70" zoomScaleNormal="70" workbookViewId="0">
      <selection activeCell="F2" sqref="B2:F2"/>
    </sheetView>
  </sheetViews>
  <sheetFormatPr defaultColWidth="9" defaultRowHeight="18" x14ac:dyDescent="0.35"/>
  <cols>
    <col min="1" max="1" width="6.09765625" style="10" customWidth="1"/>
    <col min="2" max="2" width="16" style="10" customWidth="1"/>
    <col min="3" max="3" width="19" style="1" customWidth="1"/>
    <col min="4" max="4" width="11.3984375" style="1" customWidth="1"/>
    <col min="5" max="6" width="22.69921875" style="1" customWidth="1"/>
    <col min="7" max="7" width="10.69921875" style="1" customWidth="1"/>
    <col min="8" max="8" width="14.59765625" style="1" customWidth="1"/>
    <col min="9" max="9" width="17.09765625" style="1" customWidth="1"/>
    <col min="10" max="10" width="12.8984375" style="1" customWidth="1"/>
    <col min="11" max="11" width="24.59765625" style="1" customWidth="1"/>
    <col min="12" max="12" width="9.5" style="1" customWidth="1"/>
    <col min="13" max="16384" width="9" style="1"/>
  </cols>
  <sheetData>
    <row r="1" spans="1:12" ht="31.5" customHeight="1" x14ac:dyDescent="0.35">
      <c r="A1" s="11" t="s">
        <v>36</v>
      </c>
      <c r="B1" s="11" t="s">
        <v>35</v>
      </c>
      <c r="C1" s="11" t="s">
        <v>37</v>
      </c>
      <c r="D1" s="11" t="s">
        <v>38</v>
      </c>
      <c r="E1" s="11" t="s">
        <v>39</v>
      </c>
      <c r="F1" s="11" t="s">
        <v>40</v>
      </c>
      <c r="G1" s="11" t="s">
        <v>41</v>
      </c>
      <c r="H1" s="11" t="s">
        <v>42</v>
      </c>
      <c r="I1" s="11" t="s">
        <v>43</v>
      </c>
      <c r="J1" s="232" t="s">
        <v>33</v>
      </c>
      <c r="K1" s="232"/>
      <c r="L1" s="232"/>
    </row>
    <row r="2" spans="1:12" x14ac:dyDescent="0.35">
      <c r="A2" s="11">
        <v>1</v>
      </c>
      <c r="B2" s="110"/>
      <c r="C2" s="111"/>
      <c r="D2" s="110"/>
      <c r="E2" s="112"/>
      <c r="F2" s="112"/>
      <c r="G2" s="7" t="str">
        <f>_xlfn.IFNA(VLOOKUP(D2,รายการ!$A$2:$B$7,2,FALSE),"")</f>
        <v/>
      </c>
      <c r="H2" s="110"/>
      <c r="I2" s="113"/>
      <c r="J2" s="8"/>
      <c r="K2" s="8"/>
      <c r="L2" s="8"/>
    </row>
    <row r="3" spans="1:12" x14ac:dyDescent="0.35">
      <c r="A3" s="11">
        <f>A2+1</f>
        <v>2</v>
      </c>
      <c r="B3" s="110"/>
      <c r="C3" s="111"/>
      <c r="D3" s="110"/>
      <c r="E3" s="112"/>
      <c r="F3" s="112"/>
      <c r="G3" s="7" t="str">
        <f>_xlfn.IFNA(VLOOKUP(D3,รายการ!$A$2:$B$7,2,FALSE),"")</f>
        <v/>
      </c>
      <c r="H3" s="110"/>
      <c r="I3" s="113"/>
      <c r="J3" s="8"/>
      <c r="K3" s="8"/>
      <c r="L3" s="8"/>
    </row>
    <row r="4" spans="1:12" x14ac:dyDescent="0.35">
      <c r="A4" s="11">
        <f t="shared" ref="A4:A46" si="0">A3+1</f>
        <v>3</v>
      </c>
      <c r="B4" s="110"/>
      <c r="C4" s="111"/>
      <c r="D4" s="110"/>
      <c r="E4" s="112"/>
      <c r="F4" s="112"/>
      <c r="G4" s="7" t="str">
        <f>_xlfn.IFNA(VLOOKUP(D4,รายการ!$A$2:$B$7,2,FALSE),"")</f>
        <v/>
      </c>
      <c r="H4" s="110"/>
      <c r="I4" s="113"/>
      <c r="J4" s="8"/>
      <c r="K4" s="8"/>
      <c r="L4" s="8"/>
    </row>
    <row r="5" spans="1:12" x14ac:dyDescent="0.35">
      <c r="A5" s="11">
        <f t="shared" si="0"/>
        <v>4</v>
      </c>
      <c r="B5" s="110"/>
      <c r="C5" s="111"/>
      <c r="D5" s="110"/>
      <c r="E5" s="112"/>
      <c r="F5" s="112"/>
      <c r="G5" s="7" t="str">
        <f>_xlfn.IFNA(VLOOKUP(D5,รายการ!$A$2:$B$7,2,FALSE),"")</f>
        <v/>
      </c>
      <c r="H5" s="110"/>
      <c r="I5" s="113"/>
      <c r="J5" s="8"/>
      <c r="K5" s="8"/>
      <c r="L5" s="8"/>
    </row>
    <row r="6" spans="1:12" x14ac:dyDescent="0.35">
      <c r="A6" s="11">
        <f t="shared" si="0"/>
        <v>5</v>
      </c>
      <c r="B6" s="110"/>
      <c r="C6" s="111"/>
      <c r="D6" s="110"/>
      <c r="E6" s="112"/>
      <c r="F6" s="112"/>
      <c r="G6" s="7" t="str">
        <f>_xlfn.IFNA(VLOOKUP(D6,รายการ!$A$2:$B$7,2,FALSE),"")</f>
        <v/>
      </c>
      <c r="H6" s="110"/>
      <c r="I6" s="113"/>
      <c r="J6" s="8"/>
      <c r="K6" s="8"/>
      <c r="L6" s="8"/>
    </row>
    <row r="7" spans="1:12" x14ac:dyDescent="0.35">
      <c r="A7" s="11">
        <f t="shared" si="0"/>
        <v>6</v>
      </c>
      <c r="B7" s="110"/>
      <c r="C7" s="111"/>
      <c r="D7" s="110"/>
      <c r="E7" s="112"/>
      <c r="F7" s="112"/>
      <c r="G7" s="7" t="str">
        <f>_xlfn.IFNA(VLOOKUP(D7,รายการ!$A$2:$B$7,2,FALSE),"")</f>
        <v/>
      </c>
      <c r="H7" s="110"/>
      <c r="I7" s="113"/>
      <c r="J7" s="8"/>
      <c r="K7" s="8"/>
      <c r="L7" s="8"/>
    </row>
    <row r="8" spans="1:12" x14ac:dyDescent="0.35">
      <c r="A8" s="11">
        <f t="shared" si="0"/>
        <v>7</v>
      </c>
      <c r="B8" s="110"/>
      <c r="C8" s="111"/>
      <c r="D8" s="110"/>
      <c r="E8" s="112"/>
      <c r="F8" s="112"/>
      <c r="G8" s="7" t="str">
        <f>_xlfn.IFNA(VLOOKUP(D8,รายการ!$A$2:$B$7,2,FALSE),"")</f>
        <v/>
      </c>
      <c r="H8" s="110"/>
      <c r="I8" s="113"/>
      <c r="J8" s="8"/>
      <c r="K8" s="8"/>
      <c r="L8" s="8"/>
    </row>
    <row r="9" spans="1:12" x14ac:dyDescent="0.35">
      <c r="A9" s="11">
        <f t="shared" si="0"/>
        <v>8</v>
      </c>
      <c r="B9" s="110"/>
      <c r="C9" s="111"/>
      <c r="D9" s="110"/>
      <c r="E9" s="112"/>
      <c r="F9" s="112"/>
      <c r="G9" s="7" t="str">
        <f>_xlfn.IFNA(VLOOKUP(D9,รายการ!$A$2:$B$7,2,FALSE),"")</f>
        <v/>
      </c>
      <c r="H9" s="110"/>
      <c r="I9" s="113"/>
      <c r="J9" s="8"/>
      <c r="K9" s="8"/>
      <c r="L9" s="8"/>
    </row>
    <row r="10" spans="1:12" x14ac:dyDescent="0.35">
      <c r="A10" s="11">
        <f t="shared" si="0"/>
        <v>9</v>
      </c>
      <c r="B10" s="110"/>
      <c r="C10" s="111"/>
      <c r="D10" s="110"/>
      <c r="E10" s="112"/>
      <c r="F10" s="112"/>
      <c r="G10" s="7" t="str">
        <f>_xlfn.IFNA(VLOOKUP(D10,รายการ!$A$2:$B$7,2,FALSE),"")</f>
        <v/>
      </c>
      <c r="H10" s="110"/>
      <c r="I10" s="113"/>
      <c r="J10" s="8"/>
      <c r="K10" s="8"/>
      <c r="L10" s="8"/>
    </row>
    <row r="11" spans="1:12" x14ac:dyDescent="0.35">
      <c r="A11" s="11">
        <f t="shared" si="0"/>
        <v>10</v>
      </c>
      <c r="B11" s="110"/>
      <c r="C11" s="111"/>
      <c r="D11" s="110"/>
      <c r="E11" s="112"/>
      <c r="F11" s="112"/>
      <c r="G11" s="7" t="str">
        <f>_xlfn.IFNA(VLOOKUP(D11,รายการ!$A$2:$B$7,2,FALSE),"")</f>
        <v/>
      </c>
      <c r="H11" s="110"/>
      <c r="I11" s="113"/>
      <c r="J11" s="8"/>
      <c r="K11" s="8"/>
      <c r="L11" s="8"/>
    </row>
    <row r="12" spans="1:12" x14ac:dyDescent="0.35">
      <c r="A12" s="11">
        <f t="shared" si="0"/>
        <v>11</v>
      </c>
      <c r="B12" s="110"/>
      <c r="C12" s="111"/>
      <c r="D12" s="110"/>
      <c r="E12" s="112"/>
      <c r="F12" s="112"/>
      <c r="G12" s="7" t="str">
        <f>_xlfn.IFNA(VLOOKUP(D12,รายการ!$A$2:$B$7,2,FALSE),"")</f>
        <v/>
      </c>
      <c r="H12" s="110"/>
      <c r="I12" s="113"/>
      <c r="J12" s="8"/>
      <c r="K12" s="8"/>
      <c r="L12" s="8"/>
    </row>
    <row r="13" spans="1:12" x14ac:dyDescent="0.35">
      <c r="A13" s="11">
        <f t="shared" si="0"/>
        <v>12</v>
      </c>
      <c r="B13" s="110"/>
      <c r="C13" s="111"/>
      <c r="D13" s="110"/>
      <c r="E13" s="112"/>
      <c r="F13" s="112"/>
      <c r="G13" s="7" t="str">
        <f>_xlfn.IFNA(VLOOKUP(D13,รายการ!$A$2:$B$7,2,FALSE),"")</f>
        <v/>
      </c>
      <c r="H13" s="110"/>
      <c r="I13" s="113"/>
      <c r="J13" s="8"/>
      <c r="K13" s="8"/>
      <c r="L13" s="8"/>
    </row>
    <row r="14" spans="1:12" x14ac:dyDescent="0.35">
      <c r="A14" s="11">
        <f t="shared" si="0"/>
        <v>13</v>
      </c>
      <c r="B14" s="110"/>
      <c r="C14" s="111"/>
      <c r="D14" s="110"/>
      <c r="E14" s="112"/>
      <c r="F14" s="112"/>
      <c r="G14" s="7" t="str">
        <f>_xlfn.IFNA(VLOOKUP(D14,รายการ!$A$2:$B$7,2,FALSE),"")</f>
        <v/>
      </c>
      <c r="H14" s="110"/>
      <c r="I14" s="113"/>
      <c r="J14" s="8"/>
      <c r="K14" s="9"/>
      <c r="L14" s="8"/>
    </row>
    <row r="15" spans="1:12" x14ac:dyDescent="0.35">
      <c r="A15" s="11">
        <f t="shared" si="0"/>
        <v>14</v>
      </c>
      <c r="B15" s="110"/>
      <c r="C15" s="111"/>
      <c r="D15" s="110"/>
      <c r="E15" s="112"/>
      <c r="F15" s="112"/>
      <c r="G15" s="7" t="str">
        <f>_xlfn.IFNA(VLOOKUP(D15,รายการ!$A$2:$B$7,2,FALSE),"")</f>
        <v/>
      </c>
      <c r="H15" s="110"/>
      <c r="I15" s="113"/>
      <c r="J15" s="8"/>
      <c r="K15" s="8"/>
      <c r="L15" s="8"/>
    </row>
    <row r="16" spans="1:12" x14ac:dyDescent="0.35">
      <c r="A16" s="11">
        <f t="shared" si="0"/>
        <v>15</v>
      </c>
      <c r="B16" s="110"/>
      <c r="C16" s="111"/>
      <c r="D16" s="110"/>
      <c r="E16" s="112"/>
      <c r="F16" s="112"/>
      <c r="G16" s="7" t="str">
        <f>_xlfn.IFNA(VLOOKUP(D16,รายการ!$A$2:$B$7,2,FALSE),"")</f>
        <v/>
      </c>
      <c r="H16" s="110"/>
      <c r="I16" s="113"/>
      <c r="J16" s="8"/>
      <c r="K16" s="8"/>
      <c r="L16" s="8"/>
    </row>
    <row r="17" spans="1:12" x14ac:dyDescent="0.35">
      <c r="A17" s="11">
        <f t="shared" si="0"/>
        <v>16</v>
      </c>
      <c r="B17" s="110"/>
      <c r="C17" s="111"/>
      <c r="D17" s="110"/>
      <c r="E17" s="112"/>
      <c r="F17" s="112"/>
      <c r="G17" s="7" t="str">
        <f>_xlfn.IFNA(VLOOKUP(D17,รายการ!$A$2:$B$7,2,FALSE),"")</f>
        <v/>
      </c>
      <c r="H17" s="110"/>
      <c r="I17" s="113"/>
      <c r="J17" s="8"/>
      <c r="K17" s="8"/>
      <c r="L17" s="8"/>
    </row>
    <row r="18" spans="1:12" x14ac:dyDescent="0.35">
      <c r="A18" s="11">
        <f t="shared" si="0"/>
        <v>17</v>
      </c>
      <c r="B18" s="110"/>
      <c r="C18" s="111"/>
      <c r="D18" s="110"/>
      <c r="E18" s="112"/>
      <c r="F18" s="112"/>
      <c r="G18" s="7" t="str">
        <f>_xlfn.IFNA(VLOOKUP(D18,รายการ!$A$2:$B$7,2,FALSE),"")</f>
        <v/>
      </c>
      <c r="H18" s="110"/>
      <c r="I18" s="113"/>
      <c r="J18" s="8"/>
      <c r="K18" s="8"/>
      <c r="L18" s="8"/>
    </row>
    <row r="19" spans="1:12" x14ac:dyDescent="0.35">
      <c r="A19" s="11">
        <f t="shared" si="0"/>
        <v>18</v>
      </c>
      <c r="B19" s="110"/>
      <c r="C19" s="111"/>
      <c r="D19" s="110"/>
      <c r="E19" s="112"/>
      <c r="F19" s="112"/>
      <c r="G19" s="7" t="str">
        <f>_xlfn.IFNA(VLOOKUP(D19,รายการ!$A$2:$B$7,2,FALSE),"")</f>
        <v/>
      </c>
      <c r="H19" s="110"/>
      <c r="I19" s="113"/>
      <c r="J19" s="8"/>
      <c r="K19" s="8"/>
      <c r="L19" s="8"/>
    </row>
    <row r="20" spans="1:12" x14ac:dyDescent="0.35">
      <c r="A20" s="11">
        <f t="shared" si="0"/>
        <v>19</v>
      </c>
      <c r="B20" s="110"/>
      <c r="C20" s="111"/>
      <c r="D20" s="110"/>
      <c r="E20" s="112"/>
      <c r="F20" s="112"/>
      <c r="G20" s="7" t="str">
        <f>_xlfn.IFNA(VLOOKUP(D20,รายการ!$A$2:$B$7,2,FALSE),"")</f>
        <v/>
      </c>
      <c r="H20" s="110"/>
      <c r="I20" s="113"/>
      <c r="J20" s="8"/>
      <c r="K20" s="8"/>
      <c r="L20" s="8"/>
    </row>
    <row r="21" spans="1:12" x14ac:dyDescent="0.35">
      <c r="A21" s="11">
        <f t="shared" si="0"/>
        <v>20</v>
      </c>
      <c r="B21" s="110"/>
      <c r="C21" s="111"/>
      <c r="D21" s="110"/>
      <c r="E21" s="112"/>
      <c r="F21" s="112"/>
      <c r="G21" s="7" t="str">
        <f>_xlfn.IFNA(VLOOKUP(D21,รายการ!$A$2:$B$7,2,FALSE),"")</f>
        <v/>
      </c>
      <c r="H21" s="110"/>
      <c r="I21" s="113"/>
      <c r="J21" s="8"/>
      <c r="K21" s="8"/>
      <c r="L21" s="8"/>
    </row>
    <row r="22" spans="1:12" x14ac:dyDescent="0.35">
      <c r="A22" s="11">
        <f t="shared" si="0"/>
        <v>21</v>
      </c>
      <c r="B22" s="110"/>
      <c r="C22" s="111"/>
      <c r="D22" s="110"/>
      <c r="E22" s="112"/>
      <c r="F22" s="112"/>
      <c r="G22" s="7" t="str">
        <f>_xlfn.IFNA(VLOOKUP(D22,รายการ!$A$2:$B$7,2,FALSE),"")</f>
        <v/>
      </c>
      <c r="H22" s="110"/>
      <c r="I22" s="113"/>
      <c r="J22" s="8"/>
      <c r="K22" s="8"/>
      <c r="L22" s="8"/>
    </row>
    <row r="23" spans="1:12" x14ac:dyDescent="0.35">
      <c r="A23" s="11">
        <f t="shared" si="0"/>
        <v>22</v>
      </c>
      <c r="B23" s="110"/>
      <c r="C23" s="111"/>
      <c r="D23" s="110"/>
      <c r="E23" s="112"/>
      <c r="F23" s="112"/>
      <c r="G23" s="7" t="str">
        <f>_xlfn.IFNA(VLOOKUP(D23,รายการ!$A$2:$B$7,2,FALSE),"")</f>
        <v/>
      </c>
      <c r="H23" s="110"/>
      <c r="I23" s="113"/>
      <c r="J23" s="8"/>
      <c r="K23" s="8"/>
      <c r="L23" s="8"/>
    </row>
    <row r="24" spans="1:12" x14ac:dyDescent="0.35">
      <c r="A24" s="11">
        <f t="shared" si="0"/>
        <v>23</v>
      </c>
      <c r="B24" s="110"/>
      <c r="C24" s="111"/>
      <c r="D24" s="110"/>
      <c r="E24" s="112"/>
      <c r="F24" s="112"/>
      <c r="G24" s="7" t="str">
        <f>_xlfn.IFNA(VLOOKUP(D24,รายการ!$A$2:$B$7,2,FALSE),"")</f>
        <v/>
      </c>
      <c r="H24" s="110"/>
      <c r="I24" s="113"/>
      <c r="J24" s="8"/>
      <c r="K24" s="8"/>
      <c r="L24" s="8"/>
    </row>
    <row r="25" spans="1:12" x14ac:dyDescent="0.35">
      <c r="A25" s="11">
        <f t="shared" si="0"/>
        <v>24</v>
      </c>
      <c r="B25" s="110"/>
      <c r="C25" s="111"/>
      <c r="D25" s="110"/>
      <c r="E25" s="112"/>
      <c r="F25" s="112"/>
      <c r="G25" s="7" t="str">
        <f>_xlfn.IFNA(VLOOKUP(D25,รายการ!$A$2:$B$7,2,FALSE),"")</f>
        <v/>
      </c>
      <c r="H25" s="110"/>
      <c r="I25" s="113"/>
      <c r="J25" s="8"/>
      <c r="K25" s="8"/>
      <c r="L25" s="8"/>
    </row>
    <row r="26" spans="1:12" x14ac:dyDescent="0.35">
      <c r="A26" s="11">
        <f t="shared" si="0"/>
        <v>25</v>
      </c>
      <c r="B26" s="110"/>
      <c r="C26" s="111"/>
      <c r="D26" s="110"/>
      <c r="E26" s="112"/>
      <c r="F26" s="112"/>
      <c r="G26" s="7" t="str">
        <f>_xlfn.IFNA(VLOOKUP(D26,รายการ!$A$2:$B$7,2,FALSE),"")</f>
        <v/>
      </c>
      <c r="H26" s="110"/>
      <c r="I26" s="113"/>
      <c r="J26" s="8"/>
      <c r="K26" s="8"/>
      <c r="L26" s="8"/>
    </row>
    <row r="27" spans="1:12" x14ac:dyDescent="0.35">
      <c r="A27" s="11">
        <f t="shared" si="0"/>
        <v>26</v>
      </c>
      <c r="B27" s="110"/>
      <c r="C27" s="111"/>
      <c r="D27" s="110"/>
      <c r="E27" s="112"/>
      <c r="F27" s="112"/>
      <c r="G27" s="7" t="str">
        <f>_xlfn.IFNA(VLOOKUP(D27,รายการ!$A$2:$B$7,2,FALSE),"")</f>
        <v/>
      </c>
      <c r="H27" s="110"/>
      <c r="I27" s="113"/>
      <c r="J27" s="8"/>
      <c r="K27" s="8"/>
      <c r="L27" s="8"/>
    </row>
    <row r="28" spans="1:12" x14ac:dyDescent="0.35">
      <c r="A28" s="11">
        <f t="shared" si="0"/>
        <v>27</v>
      </c>
      <c r="B28" s="110"/>
      <c r="C28" s="111"/>
      <c r="D28" s="110"/>
      <c r="E28" s="112"/>
      <c r="F28" s="112"/>
      <c r="G28" s="7" t="str">
        <f>_xlfn.IFNA(VLOOKUP(D28,รายการ!$A$2:$B$7,2,FALSE),"")</f>
        <v/>
      </c>
      <c r="H28" s="110"/>
      <c r="I28" s="113"/>
      <c r="J28" s="8"/>
      <c r="K28" s="8"/>
      <c r="L28" s="8"/>
    </row>
    <row r="29" spans="1:12" x14ac:dyDescent="0.35">
      <c r="A29" s="11">
        <f t="shared" si="0"/>
        <v>28</v>
      </c>
      <c r="B29" s="110"/>
      <c r="C29" s="111"/>
      <c r="D29" s="110"/>
      <c r="E29" s="112"/>
      <c r="F29" s="112"/>
      <c r="G29" s="7" t="str">
        <f>_xlfn.IFNA(VLOOKUP(D29,รายการ!$A$2:$B$7,2,FALSE),"")</f>
        <v/>
      </c>
      <c r="H29" s="110"/>
      <c r="I29" s="113"/>
      <c r="J29" s="8"/>
      <c r="K29" s="8"/>
      <c r="L29" s="8"/>
    </row>
    <row r="30" spans="1:12" x14ac:dyDescent="0.35">
      <c r="A30" s="11">
        <f t="shared" si="0"/>
        <v>29</v>
      </c>
      <c r="B30" s="110"/>
      <c r="C30" s="111"/>
      <c r="D30" s="110"/>
      <c r="E30" s="112"/>
      <c r="F30" s="112"/>
      <c r="G30" s="7" t="str">
        <f>_xlfn.IFNA(VLOOKUP(D30,รายการ!$A$2:$B$7,2,FALSE),"")</f>
        <v/>
      </c>
      <c r="H30" s="110"/>
      <c r="I30" s="113"/>
      <c r="J30" s="8"/>
      <c r="K30" s="8"/>
      <c r="L30" s="8"/>
    </row>
    <row r="31" spans="1:12" x14ac:dyDescent="0.35">
      <c r="A31" s="11">
        <f t="shared" si="0"/>
        <v>30</v>
      </c>
      <c r="B31" s="110"/>
      <c r="C31" s="111"/>
      <c r="D31" s="110"/>
      <c r="E31" s="112"/>
      <c r="F31" s="112"/>
      <c r="G31" s="7" t="str">
        <f>_xlfn.IFNA(VLOOKUP(D31,รายการ!$A$2:$B$7,2,FALSE),"")</f>
        <v/>
      </c>
      <c r="H31" s="110"/>
      <c r="I31" s="113"/>
      <c r="J31" s="8"/>
      <c r="K31" s="8"/>
      <c r="L31" s="8"/>
    </row>
    <row r="32" spans="1:12" x14ac:dyDescent="0.35">
      <c r="A32" s="11">
        <f t="shared" si="0"/>
        <v>31</v>
      </c>
      <c r="B32" s="110"/>
      <c r="C32" s="111"/>
      <c r="D32" s="110"/>
      <c r="E32" s="112"/>
      <c r="F32" s="112"/>
      <c r="G32" s="7" t="str">
        <f>_xlfn.IFNA(VLOOKUP(D32,รายการ!$A$2:$B$7,2,FALSE),"")</f>
        <v/>
      </c>
      <c r="H32" s="110"/>
      <c r="I32" s="113"/>
      <c r="J32" s="8"/>
      <c r="K32" s="8"/>
      <c r="L32" s="8"/>
    </row>
    <row r="33" spans="1:12" x14ac:dyDescent="0.35">
      <c r="A33" s="11">
        <f t="shared" si="0"/>
        <v>32</v>
      </c>
      <c r="B33" s="110"/>
      <c r="C33" s="111"/>
      <c r="D33" s="110"/>
      <c r="E33" s="112"/>
      <c r="F33" s="112"/>
      <c r="G33" s="7" t="str">
        <f>_xlfn.IFNA(VLOOKUP(D33,รายการ!$A$2:$B$7,2,FALSE),"")</f>
        <v/>
      </c>
      <c r="H33" s="110"/>
      <c r="I33" s="113"/>
      <c r="J33" s="8"/>
      <c r="K33" s="8"/>
      <c r="L33" s="8"/>
    </row>
    <row r="34" spans="1:12" x14ac:dyDescent="0.35">
      <c r="A34" s="11">
        <f t="shared" si="0"/>
        <v>33</v>
      </c>
      <c r="B34" s="110"/>
      <c r="C34" s="111"/>
      <c r="D34" s="110"/>
      <c r="E34" s="112"/>
      <c r="F34" s="112"/>
      <c r="G34" s="7" t="str">
        <f>_xlfn.IFNA(VLOOKUP(D34,รายการ!$A$2:$B$7,2,FALSE),"")</f>
        <v/>
      </c>
      <c r="H34" s="110"/>
      <c r="I34" s="113"/>
      <c r="J34" s="8"/>
      <c r="K34" s="8"/>
      <c r="L34" s="8"/>
    </row>
    <row r="35" spans="1:12" x14ac:dyDescent="0.35">
      <c r="A35" s="11">
        <f t="shared" si="0"/>
        <v>34</v>
      </c>
      <c r="B35" s="110"/>
      <c r="C35" s="111"/>
      <c r="D35" s="110"/>
      <c r="E35" s="112"/>
      <c r="F35" s="112"/>
      <c r="G35" s="7" t="str">
        <f>_xlfn.IFNA(VLOOKUP(D35,รายการ!$A$2:$B$7,2,FALSE),"")</f>
        <v/>
      </c>
      <c r="H35" s="110"/>
      <c r="I35" s="113"/>
      <c r="J35" s="8"/>
      <c r="K35" s="8"/>
      <c r="L35" s="8"/>
    </row>
    <row r="36" spans="1:12" x14ac:dyDescent="0.35">
      <c r="A36" s="11">
        <f t="shared" si="0"/>
        <v>35</v>
      </c>
      <c r="B36" s="110"/>
      <c r="C36" s="111"/>
      <c r="D36" s="110"/>
      <c r="E36" s="112"/>
      <c r="F36" s="112"/>
      <c r="G36" s="7" t="str">
        <f>_xlfn.IFNA(VLOOKUP(D36,รายการ!$A$2:$B$7,2,FALSE),"")</f>
        <v/>
      </c>
      <c r="H36" s="110"/>
      <c r="I36" s="113"/>
      <c r="J36" s="8"/>
      <c r="K36" s="8"/>
      <c r="L36" s="8"/>
    </row>
    <row r="37" spans="1:12" x14ac:dyDescent="0.35">
      <c r="A37" s="11">
        <f t="shared" si="0"/>
        <v>36</v>
      </c>
      <c r="B37" s="110"/>
      <c r="C37" s="111"/>
      <c r="D37" s="110"/>
      <c r="E37" s="112"/>
      <c r="F37" s="112"/>
      <c r="G37" s="7" t="str">
        <f>_xlfn.IFNA(VLOOKUP(D37,รายการ!$A$2:$B$7,2,FALSE),"")</f>
        <v/>
      </c>
      <c r="H37" s="110"/>
      <c r="I37" s="113"/>
      <c r="J37" s="8"/>
      <c r="K37" s="8"/>
      <c r="L37" s="8"/>
    </row>
    <row r="38" spans="1:12" x14ac:dyDescent="0.35">
      <c r="A38" s="11">
        <f t="shared" si="0"/>
        <v>37</v>
      </c>
      <c r="B38" s="110"/>
      <c r="C38" s="111"/>
      <c r="D38" s="110"/>
      <c r="E38" s="112"/>
      <c r="F38" s="112"/>
      <c r="G38" s="7" t="str">
        <f>_xlfn.IFNA(VLOOKUP(D38,รายการ!$A$2:$B$7,2,FALSE),"")</f>
        <v/>
      </c>
      <c r="H38" s="110"/>
      <c r="I38" s="113"/>
      <c r="J38" s="8"/>
      <c r="K38" s="8"/>
      <c r="L38" s="8"/>
    </row>
    <row r="39" spans="1:12" x14ac:dyDescent="0.35">
      <c r="A39" s="11">
        <f t="shared" si="0"/>
        <v>38</v>
      </c>
      <c r="B39" s="110"/>
      <c r="C39" s="111"/>
      <c r="D39" s="110"/>
      <c r="E39" s="112"/>
      <c r="F39" s="112"/>
      <c r="G39" s="7" t="str">
        <f>_xlfn.IFNA(VLOOKUP(D39,รายการ!$A$2:$B$7,2,FALSE),"")</f>
        <v/>
      </c>
      <c r="H39" s="110"/>
      <c r="I39" s="113"/>
      <c r="J39" s="8"/>
      <c r="K39" s="8"/>
      <c r="L39" s="8"/>
    </row>
    <row r="40" spans="1:12" x14ac:dyDescent="0.35">
      <c r="A40" s="11">
        <f t="shared" si="0"/>
        <v>39</v>
      </c>
      <c r="B40" s="110"/>
      <c r="C40" s="111"/>
      <c r="D40" s="110"/>
      <c r="E40" s="112"/>
      <c r="F40" s="112"/>
      <c r="G40" s="7" t="str">
        <f>_xlfn.IFNA(VLOOKUP(D40,รายการ!$A$2:$B$7,2,FALSE),"")</f>
        <v/>
      </c>
      <c r="H40" s="110"/>
      <c r="I40" s="113"/>
      <c r="J40" s="8"/>
      <c r="K40" s="8"/>
      <c r="L40" s="8"/>
    </row>
    <row r="41" spans="1:12" x14ac:dyDescent="0.35">
      <c r="A41" s="11">
        <f t="shared" si="0"/>
        <v>40</v>
      </c>
      <c r="B41" s="110"/>
      <c r="C41" s="111"/>
      <c r="D41" s="110"/>
      <c r="E41" s="112"/>
      <c r="F41" s="112"/>
      <c r="G41" s="7" t="str">
        <f>_xlfn.IFNA(VLOOKUP(D41,รายการ!$A$2:$B$7,2,FALSE),"")</f>
        <v/>
      </c>
      <c r="H41" s="110"/>
      <c r="I41" s="113"/>
      <c r="J41" s="8"/>
      <c r="K41" s="8"/>
      <c r="L41" s="8"/>
    </row>
    <row r="42" spans="1:12" x14ac:dyDescent="0.35">
      <c r="A42" s="11">
        <f t="shared" si="0"/>
        <v>41</v>
      </c>
      <c r="B42" s="110"/>
      <c r="C42" s="111"/>
      <c r="D42" s="110"/>
      <c r="E42" s="112"/>
      <c r="F42" s="112"/>
      <c r="G42" s="7" t="str">
        <f>_xlfn.IFNA(VLOOKUP(D42,รายการ!$A$2:$B$7,2,FALSE),"")</f>
        <v/>
      </c>
      <c r="H42" s="110"/>
      <c r="I42" s="113"/>
      <c r="J42" s="8"/>
      <c r="K42" s="8"/>
      <c r="L42" s="8"/>
    </row>
    <row r="43" spans="1:12" x14ac:dyDescent="0.35">
      <c r="A43" s="11">
        <f t="shared" si="0"/>
        <v>42</v>
      </c>
      <c r="B43" s="110"/>
      <c r="C43" s="111"/>
      <c r="D43" s="110"/>
      <c r="E43" s="112"/>
      <c r="F43" s="112"/>
      <c r="G43" s="7" t="str">
        <f>_xlfn.IFNA(VLOOKUP(D43,รายการ!$A$2:$B$7,2,FALSE),"")</f>
        <v/>
      </c>
      <c r="H43" s="110"/>
      <c r="I43" s="113"/>
      <c r="J43" s="8"/>
      <c r="K43" s="8"/>
      <c r="L43" s="8"/>
    </row>
    <row r="44" spans="1:12" x14ac:dyDescent="0.35">
      <c r="A44" s="11">
        <f t="shared" si="0"/>
        <v>43</v>
      </c>
      <c r="B44" s="110"/>
      <c r="C44" s="111"/>
      <c r="D44" s="110"/>
      <c r="E44" s="112"/>
      <c r="F44" s="112"/>
      <c r="G44" s="7" t="str">
        <f>_xlfn.IFNA(VLOOKUP(D44,รายการ!$A$2:$B$7,2,FALSE),"")</f>
        <v/>
      </c>
      <c r="H44" s="110"/>
      <c r="I44" s="113"/>
      <c r="J44" s="8"/>
      <c r="K44" s="8"/>
      <c r="L44" s="8"/>
    </row>
    <row r="45" spans="1:12" x14ac:dyDescent="0.35">
      <c r="A45" s="11">
        <f t="shared" si="0"/>
        <v>44</v>
      </c>
      <c r="B45" s="110"/>
      <c r="C45" s="111"/>
      <c r="D45" s="110"/>
      <c r="E45" s="112"/>
      <c r="F45" s="112"/>
      <c r="G45" s="7" t="str">
        <f>_xlfn.IFNA(VLOOKUP(D45,รายการ!$A$2:$B$7,2,FALSE),"")</f>
        <v/>
      </c>
      <c r="H45" s="110"/>
      <c r="I45" s="113"/>
      <c r="J45" s="8"/>
      <c r="K45" s="8"/>
      <c r="L45" s="8"/>
    </row>
    <row r="46" spans="1:12" x14ac:dyDescent="0.35">
      <c r="A46" s="11">
        <f t="shared" si="0"/>
        <v>45</v>
      </c>
      <c r="B46" s="110"/>
      <c r="C46" s="111"/>
      <c r="D46" s="110"/>
      <c r="E46" s="112"/>
      <c r="F46" s="112"/>
      <c r="G46" s="7" t="str">
        <f>_xlfn.IFNA(VLOOKUP(D46,รายการ!$A$2:$B$7,2,FALSE),"")</f>
        <v/>
      </c>
      <c r="H46" s="110"/>
      <c r="I46" s="113"/>
      <c r="J46" s="8"/>
      <c r="K46" s="8"/>
      <c r="L46" s="8"/>
    </row>
  </sheetData>
  <sheetProtection algorithmName="SHA-512" hashValue="T/NI73Fb0gCZ0nN6Jo8a5uN9xGiE0/UPGy/3wAAdROzi8ma6l+8Fia48sf5RUGTeEwWdnXrpfT/qSrpyZyFVvg==" saltValue="2m9iHO3Bj7U2mjeZkJ9gyA==" spinCount="100000" sheet="1" objects="1" scenarios="1"/>
  <protectedRanges>
    <protectedRange sqref="H2:I46" name="ช่วง2"/>
    <protectedRange sqref="B2:F46" name="ช่วง1"/>
  </protectedRanges>
  <mergeCells count="1">
    <mergeCell ref="J1:L1"/>
  </mergeCells>
  <conditionalFormatting sqref="G2:G46">
    <cfRule type="cellIs" dxfId="17" priority="2" operator="equal">
      <formula>"หญิง"</formula>
    </cfRule>
    <cfRule type="cellIs" dxfId="16" priority="3" operator="equal">
      <formula>"ชาย"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5B12951-3AF5-468D-BCC7-74C89989C918}">
          <x14:formula1>
            <xm:f>รายการ!$H$2:$H$5</xm:f>
          </x14:formula1>
          <xm:sqref>H2:H46</xm:sqref>
        </x14:dataValidation>
        <x14:dataValidation type="list" allowBlank="1" showInputMessage="1" showErrorMessage="1" xr:uid="{C8CC8653-1508-4740-8411-93D85EEB2490}">
          <x14:formula1>
            <xm:f>รายการ!$A$2:$A$7</xm:f>
          </x14:formula1>
          <xm:sqref>D2:D46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3E37E-CCB7-421B-A6F3-AC7140247151}">
  <sheetPr codeName="Sheet4"/>
  <dimension ref="A1:AC48"/>
  <sheetViews>
    <sheetView zoomScale="55" zoomScaleNormal="55" workbookViewId="0">
      <selection activeCell="C4" sqref="C4"/>
    </sheetView>
  </sheetViews>
  <sheetFormatPr defaultColWidth="5.59765625" defaultRowHeight="18" x14ac:dyDescent="0.35"/>
  <cols>
    <col min="1" max="1" width="3.19921875" style="1" customWidth="1"/>
    <col min="2" max="2" width="4.09765625" style="1" customWidth="1"/>
    <col min="3" max="3" width="26.69921875" style="1" customWidth="1"/>
    <col min="4" max="4" width="9.69921875" style="1" customWidth="1"/>
    <col min="5" max="24" width="7.59765625" style="1" customWidth="1"/>
    <col min="25" max="25" width="9.59765625" style="1" customWidth="1"/>
    <col min="26" max="26" width="11.09765625" style="1" customWidth="1"/>
    <col min="27" max="27" width="5.59765625" style="1"/>
    <col min="28" max="28" width="24.8984375" style="1" customWidth="1"/>
    <col min="29" max="16384" width="5.59765625" style="1"/>
  </cols>
  <sheetData>
    <row r="1" spans="1:29" ht="15" customHeight="1" x14ac:dyDescent="0.35">
      <c r="A1" s="12"/>
      <c r="B1" s="237" t="s">
        <v>36</v>
      </c>
      <c r="C1" s="240" t="s">
        <v>48</v>
      </c>
      <c r="D1" s="116" t="s">
        <v>49</v>
      </c>
      <c r="E1" s="13">
        <v>1</v>
      </c>
      <c r="F1" s="13">
        <f>E1+1</f>
        <v>2</v>
      </c>
      <c r="G1" s="13">
        <f t="shared" ref="G1:X1" si="0">F1+1</f>
        <v>3</v>
      </c>
      <c r="H1" s="13">
        <f t="shared" si="0"/>
        <v>4</v>
      </c>
      <c r="I1" s="13">
        <f t="shared" si="0"/>
        <v>5</v>
      </c>
      <c r="J1" s="13">
        <f t="shared" si="0"/>
        <v>6</v>
      </c>
      <c r="K1" s="13">
        <f t="shared" si="0"/>
        <v>7</v>
      </c>
      <c r="L1" s="13">
        <f t="shared" si="0"/>
        <v>8</v>
      </c>
      <c r="M1" s="13">
        <f t="shared" si="0"/>
        <v>9</v>
      </c>
      <c r="N1" s="13">
        <f t="shared" si="0"/>
        <v>10</v>
      </c>
      <c r="O1" s="13">
        <f t="shared" si="0"/>
        <v>11</v>
      </c>
      <c r="P1" s="13">
        <f t="shared" si="0"/>
        <v>12</v>
      </c>
      <c r="Q1" s="13">
        <f t="shared" si="0"/>
        <v>13</v>
      </c>
      <c r="R1" s="13">
        <f t="shared" si="0"/>
        <v>14</v>
      </c>
      <c r="S1" s="13">
        <f t="shared" si="0"/>
        <v>15</v>
      </c>
      <c r="T1" s="13">
        <f t="shared" si="0"/>
        <v>16</v>
      </c>
      <c r="U1" s="13">
        <f t="shared" si="0"/>
        <v>17</v>
      </c>
      <c r="V1" s="13">
        <f t="shared" si="0"/>
        <v>18</v>
      </c>
      <c r="W1" s="13">
        <f t="shared" si="0"/>
        <v>19</v>
      </c>
      <c r="X1" s="13">
        <f t="shared" si="0"/>
        <v>20</v>
      </c>
      <c r="Y1" s="233" t="s">
        <v>50</v>
      </c>
      <c r="Z1" s="235" t="s">
        <v>51</v>
      </c>
      <c r="AA1" s="117"/>
      <c r="AB1" s="118"/>
      <c r="AC1" s="119"/>
    </row>
    <row r="2" spans="1:29" ht="150" customHeight="1" x14ac:dyDescent="0.35">
      <c r="A2" s="12"/>
      <c r="B2" s="238"/>
      <c r="C2" s="241"/>
      <c r="D2" s="243" t="s">
        <v>442</v>
      </c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34"/>
      <c r="Z2" s="236"/>
      <c r="AA2" s="3"/>
      <c r="AB2" s="3"/>
      <c r="AC2" s="3"/>
    </row>
    <row r="3" spans="1:29" ht="27.6" customHeight="1" x14ac:dyDescent="0.35">
      <c r="A3" s="12"/>
      <c r="B3" s="239"/>
      <c r="C3" s="242"/>
      <c r="D3" s="243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179">
        <f>COUNTA(E2:X3)</f>
        <v>0</v>
      </c>
      <c r="Z3" s="157"/>
      <c r="AA3" s="3"/>
      <c r="AB3" s="3"/>
      <c r="AC3" s="3"/>
    </row>
    <row r="4" spans="1:29" x14ac:dyDescent="0.35">
      <c r="A4" s="12"/>
      <c r="B4" s="115">
        <f>IF(รายชื่อนักเรียน!A2="","",รายชื่อนักเรียน!A2)</f>
        <v>1</v>
      </c>
      <c r="C4" s="120" t="str">
        <f>IF(รายชื่อนักเรียน!D2="","",รายชื่อนักเรียน!D2&amp;รายชื่อนักเรียน!E2&amp; "  " &amp; รายชื่อนักเรียน!F2)</f>
        <v/>
      </c>
      <c r="D4" s="121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22" t="str">
        <f>IF(C4="","",IF(รายชื่อนักเรียน!H2="ย้ายออก","ย้ายออก",IF(รายชื่อนักเรียน!H2="แขวนลอย","แขวนลอย",COUNTIF(E4:X4,"ผ"))))</f>
        <v/>
      </c>
      <c r="Z4" s="123" t="str">
        <f>IF(C4="","",IF(รายชื่อนักเรียน!H2="ย้ายออก","ย้ายออก",IF(รายชื่อนักเรียน!H2="แขวนลอย","แขวนลอย",IF(Y4=$Y$3,"ผ่าน","ไม่ผ่าน"))))</f>
        <v/>
      </c>
      <c r="AA4" s="3"/>
      <c r="AB4" s="3"/>
      <c r="AC4" s="3"/>
    </row>
    <row r="5" spans="1:29" x14ac:dyDescent="0.35">
      <c r="A5" s="12"/>
      <c r="B5" s="115">
        <f>IF(รายชื่อนักเรียน!A3="","",รายชื่อนักเรียน!A3)</f>
        <v>2</v>
      </c>
      <c r="C5" s="120" t="str">
        <f>IF(รายชื่อนักเรียน!D3="","",รายชื่อนักเรียน!D3&amp;รายชื่อนักเรียน!E3&amp; "  " &amp; รายชื่อนักเรียน!F3)</f>
        <v/>
      </c>
      <c r="D5" s="121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22" t="str">
        <f>IF(C5="","",IF(รายชื่อนักเรียน!H3="ย้ายออก","ย้ายออก",IF(รายชื่อนักเรียน!H3="แขวนลอย","แขวนลอย",COUNTIF(E5:X5,"ผ"))))</f>
        <v/>
      </c>
      <c r="Z5" s="123" t="str">
        <f>IF(C5="","",IF(รายชื่อนักเรียน!H3="ย้ายออก","ย้ายออก",IF(รายชื่อนักเรียน!H3="แขวนลอย","แขวนลอย",IF(Y5=$Y$3,"ผ่าน","ไม่ผ่าน"))))</f>
        <v/>
      </c>
      <c r="AA5" s="3"/>
      <c r="AB5" s="3"/>
      <c r="AC5" s="3"/>
    </row>
    <row r="6" spans="1:29" x14ac:dyDescent="0.35">
      <c r="A6" s="12"/>
      <c r="B6" s="115">
        <f>IF(รายชื่อนักเรียน!A4="","",รายชื่อนักเรียน!A4)</f>
        <v>3</v>
      </c>
      <c r="C6" s="120" t="str">
        <f>IF(รายชื่อนักเรียน!D4="","",รายชื่อนักเรียน!D4&amp;รายชื่อนักเรียน!E4&amp; "  " &amp; รายชื่อนักเรียน!F4)</f>
        <v/>
      </c>
      <c r="D6" s="121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22" t="str">
        <f>IF(C6="","",IF(รายชื่อนักเรียน!H4="ย้ายออก","ย้ายออก",IF(รายชื่อนักเรียน!H4="แขวนลอย","แขวนลอย",COUNTIF(E6:X6,"ผ"))))</f>
        <v/>
      </c>
      <c r="Z6" s="123" t="str">
        <f>IF(C6="","",IF(รายชื่อนักเรียน!H4="ย้ายออก","ย้ายออก",IF(รายชื่อนักเรียน!H4="แขวนลอย","แขวนลอย",IF(Y6=$Y$3,"ผ่าน","ไม่ผ่าน"))))</f>
        <v/>
      </c>
      <c r="AA6" s="3"/>
      <c r="AB6" s="3"/>
      <c r="AC6" s="3"/>
    </row>
    <row r="7" spans="1:29" x14ac:dyDescent="0.35">
      <c r="A7" s="12"/>
      <c r="B7" s="115">
        <f>IF(รายชื่อนักเรียน!A5="","",รายชื่อนักเรียน!A5)</f>
        <v>4</v>
      </c>
      <c r="C7" s="120" t="str">
        <f>IF(รายชื่อนักเรียน!D5="","",รายชื่อนักเรียน!D5&amp;รายชื่อนักเรียน!E5&amp; "  " &amp; รายชื่อนักเรียน!F5)</f>
        <v/>
      </c>
      <c r="D7" s="121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22" t="str">
        <f>IF(C7="","",IF(รายชื่อนักเรียน!H5="ย้ายออก","ย้ายออก",IF(รายชื่อนักเรียน!H5="แขวนลอย","แขวนลอย",COUNTIF(E7:X7,"ผ"))))</f>
        <v/>
      </c>
      <c r="Z7" s="123" t="str">
        <f>IF(C7="","",IF(รายชื่อนักเรียน!H5="ย้ายออก","ย้ายออก",IF(รายชื่อนักเรียน!H5="แขวนลอย","แขวนลอย",IF(Y7=$Y$3,"ผ่าน","ไม่ผ่าน"))))</f>
        <v/>
      </c>
      <c r="AA7" s="3"/>
      <c r="AB7" s="3"/>
      <c r="AC7" s="3"/>
    </row>
    <row r="8" spans="1:29" x14ac:dyDescent="0.35">
      <c r="A8" s="12"/>
      <c r="B8" s="115">
        <f>IF(รายชื่อนักเรียน!A6="","",รายชื่อนักเรียน!A6)</f>
        <v>5</v>
      </c>
      <c r="C8" s="120" t="str">
        <f>IF(รายชื่อนักเรียน!D6="","",รายชื่อนักเรียน!D6&amp;รายชื่อนักเรียน!E6&amp; "  " &amp; รายชื่อนักเรียน!F6)</f>
        <v/>
      </c>
      <c r="D8" s="121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22" t="str">
        <f>IF(C8="","",IF(รายชื่อนักเรียน!H6="ย้ายออก","ย้ายออก",IF(รายชื่อนักเรียน!H6="แขวนลอย","แขวนลอย",COUNTIF(E8:X8,"ผ"))))</f>
        <v/>
      </c>
      <c r="Z8" s="123" t="str">
        <f>IF(C8="","",IF(รายชื่อนักเรียน!H6="ย้ายออก","ย้ายออก",IF(รายชื่อนักเรียน!H6="แขวนลอย","แขวนลอย",IF(Y8=$Y$3,"ผ่าน","ไม่ผ่าน"))))</f>
        <v/>
      </c>
      <c r="AA8" s="3"/>
      <c r="AB8" s="3"/>
      <c r="AC8" s="3"/>
    </row>
    <row r="9" spans="1:29" x14ac:dyDescent="0.35">
      <c r="A9" s="12"/>
      <c r="B9" s="115">
        <f>IF(รายชื่อนักเรียน!A7="","",รายชื่อนักเรียน!A7)</f>
        <v>6</v>
      </c>
      <c r="C9" s="120" t="str">
        <f>IF(รายชื่อนักเรียน!D7="","",รายชื่อนักเรียน!D7&amp;รายชื่อนักเรียน!E7&amp; "  " &amp; รายชื่อนักเรียน!F7)</f>
        <v/>
      </c>
      <c r="D9" s="121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22" t="str">
        <f>IF(C9="","",IF(รายชื่อนักเรียน!H7="ย้ายออก","ย้ายออก",IF(รายชื่อนักเรียน!H7="แขวนลอย","แขวนลอย",COUNTIF(E9:X9,"ผ"))))</f>
        <v/>
      </c>
      <c r="Z9" s="123" t="str">
        <f>IF(C9="","",IF(รายชื่อนักเรียน!H7="ย้ายออก","ย้ายออก",IF(รายชื่อนักเรียน!H7="แขวนลอย","แขวนลอย",IF(Y9=$Y$3,"ผ่าน","ไม่ผ่าน"))))</f>
        <v/>
      </c>
      <c r="AA9" s="3"/>
      <c r="AB9" s="3"/>
      <c r="AC9" s="3"/>
    </row>
    <row r="10" spans="1:29" x14ac:dyDescent="0.35">
      <c r="A10" s="12"/>
      <c r="B10" s="115">
        <f>IF(รายชื่อนักเรียน!A8="","",รายชื่อนักเรียน!A8)</f>
        <v>7</v>
      </c>
      <c r="C10" s="120" t="str">
        <f>IF(รายชื่อนักเรียน!D8="","",รายชื่อนักเรียน!D8&amp;รายชื่อนักเรียน!E8&amp; "  " &amp; รายชื่อนักเรียน!F8)</f>
        <v/>
      </c>
      <c r="D10" s="121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22" t="str">
        <f>IF(C10="","",IF(รายชื่อนักเรียน!H8="ย้ายออก","ย้ายออก",IF(รายชื่อนักเรียน!H8="แขวนลอย","แขวนลอย",COUNTIF(E10:X10,"ผ"))))</f>
        <v/>
      </c>
      <c r="Z10" s="123" t="str">
        <f>IF(C10="","",IF(รายชื่อนักเรียน!H8="ย้ายออก","ย้ายออก",IF(รายชื่อนักเรียน!H8="แขวนลอย","แขวนลอย",IF(Y10=$Y$3,"ผ่าน","ไม่ผ่าน"))))</f>
        <v/>
      </c>
      <c r="AA10" s="3"/>
      <c r="AB10" s="3"/>
      <c r="AC10" s="3"/>
    </row>
    <row r="11" spans="1:29" x14ac:dyDescent="0.35">
      <c r="A11" s="12"/>
      <c r="B11" s="115">
        <f>IF(รายชื่อนักเรียน!A9="","",รายชื่อนักเรียน!A9)</f>
        <v>8</v>
      </c>
      <c r="C11" s="120" t="str">
        <f>IF(รายชื่อนักเรียน!D9="","",รายชื่อนักเรียน!D9&amp;รายชื่อนักเรียน!E9&amp; "  " &amp; รายชื่อนักเรียน!F9)</f>
        <v/>
      </c>
      <c r="D11" s="121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22" t="str">
        <f>IF(C11="","",IF(รายชื่อนักเรียน!H9="ย้ายออก","ย้ายออก",IF(รายชื่อนักเรียน!H9="แขวนลอย","แขวนลอย",COUNTIF(E11:X11,"ผ"))))</f>
        <v/>
      </c>
      <c r="Z11" s="123" t="str">
        <f>IF(C11="","",IF(รายชื่อนักเรียน!H9="ย้ายออก","ย้ายออก",IF(รายชื่อนักเรียน!H9="แขวนลอย","แขวนลอย",IF(Y11=$Y$3,"ผ่าน","ไม่ผ่าน"))))</f>
        <v/>
      </c>
      <c r="AA11" s="3"/>
      <c r="AB11" s="3"/>
      <c r="AC11" s="3"/>
    </row>
    <row r="12" spans="1:29" x14ac:dyDescent="0.35">
      <c r="A12" s="12"/>
      <c r="B12" s="115">
        <f>IF(รายชื่อนักเรียน!A10="","",รายชื่อนักเรียน!A10)</f>
        <v>9</v>
      </c>
      <c r="C12" s="120" t="str">
        <f>IF(รายชื่อนักเรียน!D10="","",รายชื่อนักเรียน!D10&amp;รายชื่อนักเรียน!E10&amp; "  " &amp; รายชื่อนักเรียน!F10)</f>
        <v/>
      </c>
      <c r="D12" s="121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22" t="str">
        <f>IF(C12="","",IF(รายชื่อนักเรียน!H10="ย้ายออก","ย้ายออก",IF(รายชื่อนักเรียน!H10="แขวนลอย","แขวนลอย",COUNTIF(E12:X12,"ผ"))))</f>
        <v/>
      </c>
      <c r="Z12" s="123" t="str">
        <f>IF(C12="","",IF(รายชื่อนักเรียน!H10="ย้ายออก","ย้ายออก",IF(รายชื่อนักเรียน!H10="แขวนลอย","แขวนลอย",IF(Y12=$Y$3,"ผ่าน","ไม่ผ่าน"))))</f>
        <v/>
      </c>
      <c r="AA12" s="3"/>
      <c r="AB12" s="3"/>
      <c r="AC12" s="3"/>
    </row>
    <row r="13" spans="1:29" x14ac:dyDescent="0.35">
      <c r="A13" s="12"/>
      <c r="B13" s="115">
        <f>IF(รายชื่อนักเรียน!A11="","",รายชื่อนักเรียน!A11)</f>
        <v>10</v>
      </c>
      <c r="C13" s="120" t="str">
        <f>IF(รายชื่อนักเรียน!D11="","",รายชื่อนักเรียน!D11&amp;รายชื่อนักเรียน!E11&amp; "  " &amp; รายชื่อนักเรียน!F11)</f>
        <v/>
      </c>
      <c r="D13" s="121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22" t="str">
        <f>IF(C13="","",IF(รายชื่อนักเรียน!H11="ย้ายออก","ย้ายออก",IF(รายชื่อนักเรียน!H11="แขวนลอย","แขวนลอย",COUNTIF(E13:X13,"ผ"))))</f>
        <v/>
      </c>
      <c r="Z13" s="123" t="str">
        <f>IF(C13="","",IF(รายชื่อนักเรียน!H11="ย้ายออก","ย้ายออก",IF(รายชื่อนักเรียน!H11="แขวนลอย","แขวนลอย",IF(Y13=$Y$3,"ผ่าน","ไม่ผ่าน"))))</f>
        <v/>
      </c>
      <c r="AA13" s="3"/>
      <c r="AB13" s="3"/>
      <c r="AC13" s="3"/>
    </row>
    <row r="14" spans="1:29" x14ac:dyDescent="0.35">
      <c r="A14" s="12"/>
      <c r="B14" s="115">
        <f>IF(รายชื่อนักเรียน!A12="","",รายชื่อนักเรียน!A12)</f>
        <v>11</v>
      </c>
      <c r="C14" s="120" t="str">
        <f>IF(รายชื่อนักเรียน!D12="","",รายชื่อนักเรียน!D12&amp;รายชื่อนักเรียน!E12&amp; "  " &amp; รายชื่อนักเรียน!F12)</f>
        <v/>
      </c>
      <c r="D14" s="121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22" t="str">
        <f>IF(C14="","",IF(รายชื่อนักเรียน!H12="ย้ายออก","ย้ายออก",IF(รายชื่อนักเรียน!H12="แขวนลอย","แขวนลอย",COUNTIF(E14:X14,"ผ"))))</f>
        <v/>
      </c>
      <c r="Z14" s="123" t="str">
        <f>IF(C14="","",IF(รายชื่อนักเรียน!H12="ย้ายออก","ย้ายออก",IF(รายชื่อนักเรียน!H12="แขวนลอย","แขวนลอย",IF(Y14=$Y$3,"ผ่าน","ไม่ผ่าน"))))</f>
        <v/>
      </c>
      <c r="AA14" s="3"/>
      <c r="AB14" s="3"/>
      <c r="AC14" s="3"/>
    </row>
    <row r="15" spans="1:29" x14ac:dyDescent="0.35">
      <c r="A15" s="12"/>
      <c r="B15" s="115">
        <f>IF(รายชื่อนักเรียน!A13="","",รายชื่อนักเรียน!A13)</f>
        <v>12</v>
      </c>
      <c r="C15" s="120" t="str">
        <f>IF(รายชื่อนักเรียน!D13="","",รายชื่อนักเรียน!D13&amp;รายชื่อนักเรียน!E13&amp; "  " &amp; รายชื่อนักเรียน!F13)</f>
        <v/>
      </c>
      <c r="D15" s="121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22" t="str">
        <f>IF(C15="","",IF(รายชื่อนักเรียน!H13="ย้ายออก","ย้ายออก",IF(รายชื่อนักเรียน!H13="แขวนลอย","แขวนลอย",COUNTIF(E15:X15,"ผ"))))</f>
        <v/>
      </c>
      <c r="Z15" s="123" t="str">
        <f>IF(C15="","",IF(รายชื่อนักเรียน!H13="ย้ายออก","ย้ายออก",IF(รายชื่อนักเรียน!H13="แขวนลอย","แขวนลอย",IF(Y15=$Y$3,"ผ่าน","ไม่ผ่าน"))))</f>
        <v/>
      </c>
      <c r="AA15" s="3"/>
      <c r="AB15" s="3"/>
      <c r="AC15" s="3"/>
    </row>
    <row r="16" spans="1:29" x14ac:dyDescent="0.35">
      <c r="A16" s="12"/>
      <c r="B16" s="115">
        <f>IF(รายชื่อนักเรียน!A14="","",รายชื่อนักเรียน!A14)</f>
        <v>13</v>
      </c>
      <c r="C16" s="120" t="str">
        <f>IF(รายชื่อนักเรียน!D14="","",รายชื่อนักเรียน!D14&amp;รายชื่อนักเรียน!E14&amp; "  " &amp; รายชื่อนักเรียน!F14)</f>
        <v/>
      </c>
      <c r="D16" s="121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22" t="str">
        <f>IF(C16="","",IF(รายชื่อนักเรียน!H14="ย้ายออก","ย้ายออก",IF(รายชื่อนักเรียน!H14="แขวนลอย","แขวนลอย",COUNTIF(E16:X16,"ผ"))))</f>
        <v/>
      </c>
      <c r="Z16" s="123" t="str">
        <f>IF(C16="","",IF(รายชื่อนักเรียน!H14="ย้ายออก","ย้ายออก",IF(รายชื่อนักเรียน!H14="แขวนลอย","แขวนลอย",IF(Y16=$Y$3,"ผ่าน","ไม่ผ่าน"))))</f>
        <v/>
      </c>
      <c r="AA16" s="3"/>
      <c r="AB16" s="3"/>
      <c r="AC16" s="3"/>
    </row>
    <row r="17" spans="1:29" x14ac:dyDescent="0.35">
      <c r="A17" s="12"/>
      <c r="B17" s="115">
        <f>IF(รายชื่อนักเรียน!A15="","",รายชื่อนักเรียน!A15)</f>
        <v>14</v>
      </c>
      <c r="C17" s="120" t="str">
        <f>IF(รายชื่อนักเรียน!D15="","",รายชื่อนักเรียน!D15&amp;รายชื่อนักเรียน!E15&amp; "  " &amp; รายชื่อนักเรียน!F15)</f>
        <v/>
      </c>
      <c r="D17" s="121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22" t="str">
        <f>IF(C17="","",IF(รายชื่อนักเรียน!H15="ย้ายออก","ย้ายออก",IF(รายชื่อนักเรียน!H15="แขวนลอย","แขวนลอย",COUNTIF(E17:X17,"ผ"))))</f>
        <v/>
      </c>
      <c r="Z17" s="123" t="str">
        <f>IF(C17="","",IF(รายชื่อนักเรียน!H15="ย้ายออก","ย้ายออก",IF(รายชื่อนักเรียน!H15="แขวนลอย","แขวนลอย",IF(Y17=$Y$3,"ผ่าน","ไม่ผ่าน"))))</f>
        <v/>
      </c>
      <c r="AA17" s="3"/>
      <c r="AB17" s="3"/>
      <c r="AC17" s="3"/>
    </row>
    <row r="18" spans="1:29" x14ac:dyDescent="0.35">
      <c r="A18" s="12"/>
      <c r="B18" s="115">
        <f>IF(รายชื่อนักเรียน!A16="","",รายชื่อนักเรียน!A16)</f>
        <v>15</v>
      </c>
      <c r="C18" s="120" t="str">
        <f>IF(รายชื่อนักเรียน!D16="","",รายชื่อนักเรียน!D16&amp;รายชื่อนักเรียน!E16&amp; "  " &amp; รายชื่อนักเรียน!F16)</f>
        <v/>
      </c>
      <c r="D18" s="121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22" t="str">
        <f>IF(C18="","",IF(รายชื่อนักเรียน!H16="ย้ายออก","ย้ายออก",IF(รายชื่อนักเรียน!H16="แขวนลอย","แขวนลอย",COUNTIF(E18:X18,"ผ"))))</f>
        <v/>
      </c>
      <c r="Z18" s="123" t="str">
        <f>IF(C18="","",IF(รายชื่อนักเรียน!H16="ย้ายออก","ย้ายออก",IF(รายชื่อนักเรียน!H16="แขวนลอย","แขวนลอย",IF(Y18=$Y$3,"ผ่าน","ไม่ผ่าน"))))</f>
        <v/>
      </c>
      <c r="AA18" s="3"/>
      <c r="AB18" s="3"/>
      <c r="AC18" s="3"/>
    </row>
    <row r="19" spans="1:29" x14ac:dyDescent="0.35">
      <c r="A19" s="12"/>
      <c r="B19" s="115">
        <f>IF(รายชื่อนักเรียน!A17="","",รายชื่อนักเรียน!A17)</f>
        <v>16</v>
      </c>
      <c r="C19" s="120" t="str">
        <f>IF(รายชื่อนักเรียน!D17="","",รายชื่อนักเรียน!D17&amp;รายชื่อนักเรียน!E17&amp; "  " &amp; รายชื่อนักเรียน!F17)</f>
        <v/>
      </c>
      <c r="D19" s="121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22" t="str">
        <f>IF(C19="","",IF(รายชื่อนักเรียน!H17="ย้ายออก","ย้ายออก",IF(รายชื่อนักเรียน!H17="แขวนลอย","แขวนลอย",COUNTIF(E19:X19,"ผ"))))</f>
        <v/>
      </c>
      <c r="Z19" s="123" t="str">
        <f>IF(C19="","",IF(รายชื่อนักเรียน!H17="ย้ายออก","ย้ายออก",IF(รายชื่อนักเรียน!H17="แขวนลอย","แขวนลอย",IF(Y19=$Y$3,"ผ่าน","ไม่ผ่าน"))))</f>
        <v/>
      </c>
      <c r="AA19" s="3"/>
      <c r="AB19" s="3"/>
      <c r="AC19" s="3"/>
    </row>
    <row r="20" spans="1:29" x14ac:dyDescent="0.35">
      <c r="A20" s="12"/>
      <c r="B20" s="115">
        <f>IF(รายชื่อนักเรียน!A18="","",รายชื่อนักเรียน!A18)</f>
        <v>17</v>
      </c>
      <c r="C20" s="120" t="str">
        <f>IF(รายชื่อนักเรียน!D18="","",รายชื่อนักเรียน!D18&amp;รายชื่อนักเรียน!E18&amp; "  " &amp; รายชื่อนักเรียน!F18)</f>
        <v/>
      </c>
      <c r="D20" s="121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22" t="str">
        <f>IF(C20="","",IF(รายชื่อนักเรียน!H18="ย้ายออก","ย้ายออก",IF(รายชื่อนักเรียน!H18="แขวนลอย","แขวนลอย",COUNTIF(E20:X20,"ผ"))))</f>
        <v/>
      </c>
      <c r="Z20" s="123" t="str">
        <f>IF(C20="","",IF(รายชื่อนักเรียน!H18="ย้ายออก","ย้ายออก",IF(รายชื่อนักเรียน!H18="แขวนลอย","แขวนลอย",IF(Y20=$Y$3,"ผ่าน","ไม่ผ่าน"))))</f>
        <v/>
      </c>
      <c r="AA20" s="3"/>
      <c r="AB20" s="3"/>
      <c r="AC20" s="3"/>
    </row>
    <row r="21" spans="1:29" x14ac:dyDescent="0.35">
      <c r="A21" s="12"/>
      <c r="B21" s="115">
        <f>IF(รายชื่อนักเรียน!A19="","",รายชื่อนักเรียน!A19)</f>
        <v>18</v>
      </c>
      <c r="C21" s="120" t="str">
        <f>IF(รายชื่อนักเรียน!D19="","",รายชื่อนักเรียน!D19&amp;รายชื่อนักเรียน!E19&amp; "  " &amp; รายชื่อนักเรียน!F19)</f>
        <v/>
      </c>
      <c r="D21" s="121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22" t="str">
        <f>IF(C21="","",IF(รายชื่อนักเรียน!H19="ย้ายออก","ย้ายออก",IF(รายชื่อนักเรียน!H19="แขวนลอย","แขวนลอย",COUNTIF(E21:X21,"ผ"))))</f>
        <v/>
      </c>
      <c r="Z21" s="123" t="str">
        <f>IF(C21="","",IF(รายชื่อนักเรียน!H19="ย้ายออก","ย้ายออก",IF(รายชื่อนักเรียน!H19="แขวนลอย","แขวนลอย",IF(Y21=$Y$3,"ผ่าน","ไม่ผ่าน"))))</f>
        <v/>
      </c>
      <c r="AA21" s="3"/>
      <c r="AB21" s="3"/>
      <c r="AC21" s="3"/>
    </row>
    <row r="22" spans="1:29" x14ac:dyDescent="0.35">
      <c r="A22" s="12"/>
      <c r="B22" s="115">
        <f>IF(รายชื่อนักเรียน!A20="","",รายชื่อนักเรียน!A20)</f>
        <v>19</v>
      </c>
      <c r="C22" s="120" t="str">
        <f>IF(รายชื่อนักเรียน!D20="","",รายชื่อนักเรียน!D20&amp;รายชื่อนักเรียน!E20&amp; "  " &amp; รายชื่อนักเรียน!F20)</f>
        <v/>
      </c>
      <c r="D22" s="121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22" t="str">
        <f>IF(C22="","",IF(รายชื่อนักเรียน!H20="ย้ายออก","ย้ายออก",IF(รายชื่อนักเรียน!H20="แขวนลอย","แขวนลอย",COUNTIF(E22:X22,"ผ"))))</f>
        <v/>
      </c>
      <c r="Z22" s="123" t="str">
        <f>IF(C22="","",IF(รายชื่อนักเรียน!H20="ย้ายออก","ย้ายออก",IF(รายชื่อนักเรียน!H20="แขวนลอย","แขวนลอย",IF(Y22=$Y$3,"ผ่าน","ไม่ผ่าน"))))</f>
        <v/>
      </c>
      <c r="AA22" s="3"/>
      <c r="AB22" s="3"/>
      <c r="AC22" s="3"/>
    </row>
    <row r="23" spans="1:29" x14ac:dyDescent="0.35">
      <c r="A23" s="12"/>
      <c r="B23" s="115">
        <f>IF(รายชื่อนักเรียน!A21="","",รายชื่อนักเรียน!A21)</f>
        <v>20</v>
      </c>
      <c r="C23" s="120" t="str">
        <f>IF(รายชื่อนักเรียน!D21="","",รายชื่อนักเรียน!D21&amp;รายชื่อนักเรียน!E21&amp; "  " &amp; รายชื่อนักเรียน!F21)</f>
        <v/>
      </c>
      <c r="D23" s="121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22" t="str">
        <f>IF(C23="","",IF(รายชื่อนักเรียน!H21="ย้ายออก","ย้ายออก",IF(รายชื่อนักเรียน!H21="แขวนลอย","แขวนลอย",COUNTIF(E23:X23,"ผ"))))</f>
        <v/>
      </c>
      <c r="Z23" s="123" t="str">
        <f>IF(C23="","",IF(รายชื่อนักเรียน!H21="ย้ายออก","ย้ายออก",IF(รายชื่อนักเรียน!H21="แขวนลอย","แขวนลอย",IF(Y23=$Y$3,"ผ่าน","ไม่ผ่าน"))))</f>
        <v/>
      </c>
      <c r="AA23" s="3"/>
      <c r="AB23" s="3"/>
      <c r="AC23" s="3"/>
    </row>
    <row r="24" spans="1:29" x14ac:dyDescent="0.35">
      <c r="A24" s="12"/>
      <c r="B24" s="115">
        <f>IF(รายชื่อนักเรียน!A22="","",รายชื่อนักเรียน!A22)</f>
        <v>21</v>
      </c>
      <c r="C24" s="120" t="str">
        <f>IF(รายชื่อนักเรียน!D22="","",รายชื่อนักเรียน!D22&amp;รายชื่อนักเรียน!E22&amp; "  " &amp; รายชื่อนักเรียน!F22)</f>
        <v/>
      </c>
      <c r="D24" s="121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22" t="str">
        <f>IF(C24="","",IF(รายชื่อนักเรียน!H22="ย้ายออก","ย้ายออก",IF(รายชื่อนักเรียน!H22="แขวนลอย","แขวนลอย",COUNTIF(E24:X24,"ผ"))))</f>
        <v/>
      </c>
      <c r="Z24" s="123" t="str">
        <f>IF(C24="","",IF(รายชื่อนักเรียน!H22="ย้ายออก","ย้ายออก",IF(รายชื่อนักเรียน!H22="แขวนลอย","แขวนลอย",IF(Y24=$Y$3,"ผ่าน","ไม่ผ่าน"))))</f>
        <v/>
      </c>
      <c r="AA24" s="3"/>
      <c r="AB24" s="3"/>
      <c r="AC24" s="3"/>
    </row>
    <row r="25" spans="1:29" x14ac:dyDescent="0.35">
      <c r="A25" s="12"/>
      <c r="B25" s="115">
        <f>IF(รายชื่อนักเรียน!A23="","",รายชื่อนักเรียน!A23)</f>
        <v>22</v>
      </c>
      <c r="C25" s="120" t="str">
        <f>IF(รายชื่อนักเรียน!D23="","",รายชื่อนักเรียน!D23&amp;รายชื่อนักเรียน!E23&amp; "  " &amp; รายชื่อนักเรียน!F23)</f>
        <v/>
      </c>
      <c r="D25" s="121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22" t="str">
        <f>IF(C25="","",IF(รายชื่อนักเรียน!H23="ย้ายออก","ย้ายออก",IF(รายชื่อนักเรียน!H23="แขวนลอย","แขวนลอย",COUNTIF(E25:X25,"ผ"))))</f>
        <v/>
      </c>
      <c r="Z25" s="123" t="str">
        <f>IF(C25="","",IF(รายชื่อนักเรียน!H23="ย้ายออก","ย้ายออก",IF(รายชื่อนักเรียน!H23="แขวนลอย","แขวนลอย",IF(Y25=$Y$3,"ผ่าน","ไม่ผ่าน"))))</f>
        <v/>
      </c>
      <c r="AA25" s="3"/>
      <c r="AB25" s="3"/>
      <c r="AC25" s="3"/>
    </row>
    <row r="26" spans="1:29" x14ac:dyDescent="0.35">
      <c r="A26" s="12"/>
      <c r="B26" s="115">
        <f>IF(รายชื่อนักเรียน!A24="","",รายชื่อนักเรียน!A24)</f>
        <v>23</v>
      </c>
      <c r="C26" s="120" t="str">
        <f>IF(รายชื่อนักเรียน!D24="","",รายชื่อนักเรียน!D24&amp;รายชื่อนักเรียน!E24&amp; "  " &amp; รายชื่อนักเรียน!F24)</f>
        <v/>
      </c>
      <c r="D26" s="121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22" t="str">
        <f>IF(C26="","",IF(รายชื่อนักเรียน!H24="ย้ายออก","ย้ายออก",IF(รายชื่อนักเรียน!H24="แขวนลอย","แขวนลอย",COUNTIF(E26:X26,"ผ"))))</f>
        <v/>
      </c>
      <c r="Z26" s="123" t="str">
        <f>IF(C26="","",IF(รายชื่อนักเรียน!H24="ย้ายออก","ย้ายออก",IF(รายชื่อนักเรียน!H24="แขวนลอย","แขวนลอย",IF(Y26=$Y$3,"ผ่าน","ไม่ผ่าน"))))</f>
        <v/>
      </c>
      <c r="AA26" s="3"/>
      <c r="AB26" s="3"/>
      <c r="AC26" s="3"/>
    </row>
    <row r="27" spans="1:29" x14ac:dyDescent="0.35">
      <c r="A27" s="12"/>
      <c r="B27" s="115">
        <f>IF(รายชื่อนักเรียน!A25="","",รายชื่อนักเรียน!A25)</f>
        <v>24</v>
      </c>
      <c r="C27" s="120" t="str">
        <f>IF(รายชื่อนักเรียน!D25="","",รายชื่อนักเรียน!D25&amp;รายชื่อนักเรียน!E25&amp; "  " &amp; รายชื่อนักเรียน!F25)</f>
        <v/>
      </c>
      <c r="D27" s="121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22" t="str">
        <f>IF(C27="","",IF(รายชื่อนักเรียน!H25="ย้ายออก","ย้ายออก",IF(รายชื่อนักเรียน!H25="แขวนลอย","แขวนลอย",COUNTIF(E27:X27,"ผ"))))</f>
        <v/>
      </c>
      <c r="Z27" s="123" t="str">
        <f>IF(C27="","",IF(รายชื่อนักเรียน!H25="ย้ายออก","ย้ายออก",IF(รายชื่อนักเรียน!H25="แขวนลอย","แขวนลอย",IF(Y27=$Y$3,"ผ่าน","ไม่ผ่าน"))))</f>
        <v/>
      </c>
      <c r="AA27" s="3"/>
      <c r="AB27" s="3"/>
      <c r="AC27" s="3"/>
    </row>
    <row r="28" spans="1:29" x14ac:dyDescent="0.35">
      <c r="A28" s="12"/>
      <c r="B28" s="115">
        <f>IF(รายชื่อนักเรียน!A26="","",รายชื่อนักเรียน!A26)</f>
        <v>25</v>
      </c>
      <c r="C28" s="120" t="str">
        <f>IF(รายชื่อนักเรียน!D26="","",รายชื่อนักเรียน!D26&amp;รายชื่อนักเรียน!E26&amp; "  " &amp; รายชื่อนักเรียน!F26)</f>
        <v/>
      </c>
      <c r="D28" s="121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22" t="str">
        <f>IF(C28="","",IF(รายชื่อนักเรียน!H26="ย้ายออก","ย้ายออก",IF(รายชื่อนักเรียน!H26="แขวนลอย","แขวนลอย",COUNTIF(E28:X28,"ผ"))))</f>
        <v/>
      </c>
      <c r="Z28" s="123" t="str">
        <f>IF(C28="","",IF(รายชื่อนักเรียน!H26="ย้ายออก","ย้ายออก",IF(รายชื่อนักเรียน!H26="แขวนลอย","แขวนลอย",IF(Y28=$Y$3,"ผ่าน","ไม่ผ่าน"))))</f>
        <v/>
      </c>
      <c r="AA28" s="3"/>
      <c r="AB28" s="3"/>
      <c r="AC28" s="3"/>
    </row>
    <row r="29" spans="1:29" x14ac:dyDescent="0.35">
      <c r="A29" s="12"/>
      <c r="B29" s="115">
        <f>IF(รายชื่อนักเรียน!A27="","",รายชื่อนักเรียน!A27)</f>
        <v>26</v>
      </c>
      <c r="C29" s="120" t="str">
        <f>IF(รายชื่อนักเรียน!D27="","",รายชื่อนักเรียน!D27&amp;รายชื่อนักเรียน!E27&amp; "  " &amp; รายชื่อนักเรียน!F27)</f>
        <v/>
      </c>
      <c r="D29" s="121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22" t="str">
        <f>IF(C29="","",IF(รายชื่อนักเรียน!H27="ย้ายออก","ย้ายออก",IF(รายชื่อนักเรียน!H27="แขวนลอย","แขวนลอย",COUNTIF(E29:X29,"ผ"))))</f>
        <v/>
      </c>
      <c r="Z29" s="123" t="str">
        <f>IF(C29="","",IF(รายชื่อนักเรียน!H27="ย้ายออก","ย้ายออก",IF(รายชื่อนักเรียน!H27="แขวนลอย","แขวนลอย",IF(Y29=$Y$3,"ผ่าน","ไม่ผ่าน"))))</f>
        <v/>
      </c>
      <c r="AA29" s="3"/>
      <c r="AB29" s="3"/>
      <c r="AC29" s="3"/>
    </row>
    <row r="30" spans="1:29" x14ac:dyDescent="0.35">
      <c r="A30" s="12"/>
      <c r="B30" s="115">
        <f>IF(รายชื่อนักเรียน!A28="","",รายชื่อนักเรียน!A28)</f>
        <v>27</v>
      </c>
      <c r="C30" s="120" t="str">
        <f>IF(รายชื่อนักเรียน!D28="","",รายชื่อนักเรียน!D28&amp;รายชื่อนักเรียน!E28&amp; "  " &amp; รายชื่อนักเรียน!F28)</f>
        <v/>
      </c>
      <c r="D30" s="121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22" t="str">
        <f>IF(C30="","",IF(รายชื่อนักเรียน!H28="ย้ายออก","ย้ายออก",IF(รายชื่อนักเรียน!H28="แขวนลอย","แขวนลอย",COUNTIF(E30:X30,"ผ"))))</f>
        <v/>
      </c>
      <c r="Z30" s="123" t="str">
        <f>IF(C30="","",IF(รายชื่อนักเรียน!H28="ย้ายออก","ย้ายออก",IF(รายชื่อนักเรียน!H28="แขวนลอย","แขวนลอย",IF(Y30=$Y$3,"ผ่าน","ไม่ผ่าน"))))</f>
        <v/>
      </c>
      <c r="AA30" s="3"/>
      <c r="AB30" s="3"/>
      <c r="AC30" s="3"/>
    </row>
    <row r="31" spans="1:29" x14ac:dyDescent="0.35">
      <c r="A31" s="12"/>
      <c r="B31" s="115">
        <f>IF(รายชื่อนักเรียน!A29="","",รายชื่อนักเรียน!A29)</f>
        <v>28</v>
      </c>
      <c r="C31" s="120" t="str">
        <f>IF(รายชื่อนักเรียน!D29="","",รายชื่อนักเรียน!D29&amp;รายชื่อนักเรียน!E29&amp; "  " &amp; รายชื่อนักเรียน!F29)</f>
        <v/>
      </c>
      <c r="D31" s="121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22" t="str">
        <f>IF(C31="","",IF(รายชื่อนักเรียน!H29="ย้ายออก","ย้ายออก",IF(รายชื่อนักเรียน!H29="แขวนลอย","แขวนลอย",COUNTIF(E31:X31,"ผ"))))</f>
        <v/>
      </c>
      <c r="Z31" s="123" t="str">
        <f>IF(C31="","",IF(รายชื่อนักเรียน!H29="ย้ายออก","ย้ายออก",IF(รายชื่อนักเรียน!H29="แขวนลอย","แขวนลอย",IF(Y31=$Y$3,"ผ่าน","ไม่ผ่าน"))))</f>
        <v/>
      </c>
      <c r="AA31" s="3"/>
      <c r="AB31" s="3"/>
      <c r="AC31" s="3"/>
    </row>
    <row r="32" spans="1:29" x14ac:dyDescent="0.35">
      <c r="A32" s="12"/>
      <c r="B32" s="115">
        <f>IF(รายชื่อนักเรียน!A30="","",รายชื่อนักเรียน!A30)</f>
        <v>29</v>
      </c>
      <c r="C32" s="120" t="str">
        <f>IF(รายชื่อนักเรียน!D30="","",รายชื่อนักเรียน!D30&amp;รายชื่อนักเรียน!E30&amp; "  " &amp; รายชื่อนักเรียน!F30)</f>
        <v/>
      </c>
      <c r="D32" s="121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22" t="str">
        <f>IF(C32="","",IF(รายชื่อนักเรียน!H30="ย้ายออก","ย้ายออก",IF(รายชื่อนักเรียน!H30="แขวนลอย","แขวนลอย",COUNTIF(E32:X32,"ผ"))))</f>
        <v/>
      </c>
      <c r="Z32" s="123" t="str">
        <f>IF(C32="","",IF(รายชื่อนักเรียน!H30="ย้ายออก","ย้ายออก",IF(รายชื่อนักเรียน!H30="แขวนลอย","แขวนลอย",IF(Y32=$Y$3,"ผ่าน","ไม่ผ่าน"))))</f>
        <v/>
      </c>
      <c r="AA32" s="3"/>
      <c r="AB32" s="3"/>
      <c r="AC32" s="3"/>
    </row>
    <row r="33" spans="1:29" x14ac:dyDescent="0.35">
      <c r="A33" s="12"/>
      <c r="B33" s="115">
        <f>IF(รายชื่อนักเรียน!A31="","",รายชื่อนักเรียน!A31)</f>
        <v>30</v>
      </c>
      <c r="C33" s="120" t="str">
        <f>IF(รายชื่อนักเรียน!D31="","",รายชื่อนักเรียน!D31&amp;รายชื่อนักเรียน!E31&amp; "  " &amp; รายชื่อนักเรียน!F31)</f>
        <v/>
      </c>
      <c r="D33" s="121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22" t="str">
        <f>IF(C33="","",IF(รายชื่อนักเรียน!H31="ย้ายออก","ย้ายออก",IF(รายชื่อนักเรียน!H31="แขวนลอย","แขวนลอย",COUNTIF(E33:X33,"ผ"))))</f>
        <v/>
      </c>
      <c r="Z33" s="123" t="str">
        <f>IF(C33="","",IF(รายชื่อนักเรียน!H31="ย้ายออก","ย้ายออก",IF(รายชื่อนักเรียน!H31="แขวนลอย","แขวนลอย",IF(Y33=$Y$3,"ผ่าน","ไม่ผ่าน"))))</f>
        <v/>
      </c>
      <c r="AA33" s="3"/>
      <c r="AB33" s="3"/>
      <c r="AC33" s="3"/>
    </row>
    <row r="34" spans="1:29" x14ac:dyDescent="0.35">
      <c r="A34" s="12"/>
      <c r="B34" s="115">
        <f>IF(รายชื่อนักเรียน!A32="","",รายชื่อนักเรียน!A32)</f>
        <v>31</v>
      </c>
      <c r="C34" s="120" t="str">
        <f>IF(รายชื่อนักเรียน!D32="","",รายชื่อนักเรียน!D32&amp;รายชื่อนักเรียน!E32&amp; "  " &amp; รายชื่อนักเรียน!F32)</f>
        <v/>
      </c>
      <c r="D34" s="121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22" t="str">
        <f>IF(C34="","",IF(รายชื่อนักเรียน!H32="ย้ายออก","ย้ายออก",IF(รายชื่อนักเรียน!H32="แขวนลอย","แขวนลอย",COUNTIF(E34:X34,"ผ"))))</f>
        <v/>
      </c>
      <c r="Z34" s="123" t="str">
        <f>IF(C34="","",IF(รายชื่อนักเรียน!H32="ย้ายออก","ย้ายออก",IF(รายชื่อนักเรียน!H32="แขวนลอย","แขวนลอย",IF(Y34=$Y$3,"ผ่าน","ไม่ผ่าน"))))</f>
        <v/>
      </c>
      <c r="AA34" s="3"/>
      <c r="AB34" s="3"/>
      <c r="AC34" s="3"/>
    </row>
    <row r="35" spans="1:29" x14ac:dyDescent="0.35">
      <c r="A35" s="12"/>
      <c r="B35" s="115">
        <f>IF(รายชื่อนักเรียน!A33="","",รายชื่อนักเรียน!A33)</f>
        <v>32</v>
      </c>
      <c r="C35" s="120" t="str">
        <f>IF(รายชื่อนักเรียน!D33="","",รายชื่อนักเรียน!D33&amp;รายชื่อนักเรียน!E33&amp; "  " &amp; รายชื่อนักเรียน!F33)</f>
        <v/>
      </c>
      <c r="D35" s="121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22" t="str">
        <f>IF(C35="","",IF(รายชื่อนักเรียน!H33="ย้ายออก","ย้ายออก",IF(รายชื่อนักเรียน!H33="แขวนลอย","แขวนลอย",COUNTIF(E35:X35,"ผ"))))</f>
        <v/>
      </c>
      <c r="Z35" s="123" t="str">
        <f>IF(C35="","",IF(รายชื่อนักเรียน!H33="ย้ายออก","ย้ายออก",IF(รายชื่อนักเรียน!H33="แขวนลอย","แขวนลอย",IF(Y35=$Y$3,"ผ่าน","ไม่ผ่าน"))))</f>
        <v/>
      </c>
      <c r="AA35" s="3"/>
      <c r="AB35" s="3"/>
      <c r="AC35" s="3"/>
    </row>
    <row r="36" spans="1:29" x14ac:dyDescent="0.35">
      <c r="A36" s="12"/>
      <c r="B36" s="115">
        <f>IF(รายชื่อนักเรียน!A34="","",รายชื่อนักเรียน!A34)</f>
        <v>33</v>
      </c>
      <c r="C36" s="120" t="str">
        <f>IF(รายชื่อนักเรียน!D34="","",รายชื่อนักเรียน!D34&amp;รายชื่อนักเรียน!E34&amp; "  " &amp; รายชื่อนักเรียน!F34)</f>
        <v/>
      </c>
      <c r="D36" s="121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22" t="str">
        <f>IF(C36="","",IF(รายชื่อนักเรียน!H34="ย้ายออก","ย้ายออก",IF(รายชื่อนักเรียน!H34="แขวนลอย","แขวนลอย",COUNTIF(E36:X36,"ผ"))))</f>
        <v/>
      </c>
      <c r="Z36" s="123" t="str">
        <f>IF(C36="","",IF(รายชื่อนักเรียน!H34="ย้ายออก","ย้ายออก",IF(รายชื่อนักเรียน!H34="แขวนลอย","แขวนลอย",IF(Y36=$Y$3,"ผ่าน","ไม่ผ่าน"))))</f>
        <v/>
      </c>
      <c r="AA36" s="3"/>
      <c r="AB36" s="3"/>
      <c r="AC36" s="3"/>
    </row>
    <row r="37" spans="1:29" x14ac:dyDescent="0.35">
      <c r="A37" s="12"/>
      <c r="B37" s="115">
        <f>IF(รายชื่อนักเรียน!A35="","",รายชื่อนักเรียน!A35)</f>
        <v>34</v>
      </c>
      <c r="C37" s="120" t="str">
        <f>IF(รายชื่อนักเรียน!D35="","",รายชื่อนักเรียน!D35&amp;รายชื่อนักเรียน!E35&amp; "  " &amp; รายชื่อนักเรียน!F35)</f>
        <v/>
      </c>
      <c r="D37" s="121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22" t="str">
        <f>IF(C37="","",IF(รายชื่อนักเรียน!H35="ย้ายออก","ย้ายออก",IF(รายชื่อนักเรียน!H35="แขวนลอย","แขวนลอย",COUNTIF(E37:X37,"ผ"))))</f>
        <v/>
      </c>
      <c r="Z37" s="123" t="str">
        <f>IF(C37="","",IF(รายชื่อนักเรียน!H35="ย้ายออก","ย้ายออก",IF(รายชื่อนักเรียน!H35="แขวนลอย","แขวนลอย",IF(Y37=$Y$3,"ผ่าน","ไม่ผ่าน"))))</f>
        <v/>
      </c>
      <c r="AA37" s="3"/>
      <c r="AB37" s="3"/>
      <c r="AC37" s="3"/>
    </row>
    <row r="38" spans="1:29" x14ac:dyDescent="0.35">
      <c r="A38" s="12"/>
      <c r="B38" s="115">
        <f>IF(รายชื่อนักเรียน!A36="","",รายชื่อนักเรียน!A36)</f>
        <v>35</v>
      </c>
      <c r="C38" s="120" t="str">
        <f>IF(รายชื่อนักเรียน!D36="","",รายชื่อนักเรียน!D36&amp;รายชื่อนักเรียน!E36&amp; "  " &amp; รายชื่อนักเรียน!F36)</f>
        <v/>
      </c>
      <c r="D38" s="121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22" t="str">
        <f>IF(C38="","",IF(รายชื่อนักเรียน!H36="ย้ายออก","ย้ายออก",IF(รายชื่อนักเรียน!H36="แขวนลอย","แขวนลอย",COUNTIF(E38:X38,"ผ"))))</f>
        <v/>
      </c>
      <c r="Z38" s="123" t="str">
        <f>IF(C38="","",IF(รายชื่อนักเรียน!H36="ย้ายออก","ย้ายออก",IF(รายชื่อนักเรียน!H36="แขวนลอย","แขวนลอย",IF(Y38=$Y$3,"ผ่าน","ไม่ผ่าน"))))</f>
        <v/>
      </c>
      <c r="AA38" s="3"/>
      <c r="AB38" s="3"/>
      <c r="AC38" s="3"/>
    </row>
    <row r="39" spans="1:29" x14ac:dyDescent="0.35">
      <c r="A39" s="12"/>
      <c r="B39" s="115">
        <f>IF(รายชื่อนักเรียน!A37="","",รายชื่อนักเรียน!A37)</f>
        <v>36</v>
      </c>
      <c r="C39" s="120" t="str">
        <f>IF(รายชื่อนักเรียน!D37="","",รายชื่อนักเรียน!D37&amp;รายชื่อนักเรียน!E37&amp; "  " &amp; รายชื่อนักเรียน!F37)</f>
        <v/>
      </c>
      <c r="D39" s="121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22" t="str">
        <f>IF(C39="","",IF(รายชื่อนักเรียน!H37="ย้ายออก","ย้ายออก",IF(รายชื่อนักเรียน!H37="แขวนลอย","แขวนลอย",COUNTIF(E39:X39,"ผ"))))</f>
        <v/>
      </c>
      <c r="Z39" s="123" t="str">
        <f>IF(C39="","",IF(รายชื่อนักเรียน!H37="ย้ายออก","ย้ายออก",IF(รายชื่อนักเรียน!H37="แขวนลอย","แขวนลอย",IF(Y39=$Y$3,"ผ่าน","ไม่ผ่าน"))))</f>
        <v/>
      </c>
      <c r="AA39" s="3"/>
      <c r="AB39" s="3"/>
      <c r="AC39" s="3"/>
    </row>
    <row r="40" spans="1:29" x14ac:dyDescent="0.35">
      <c r="A40" s="12"/>
      <c r="B40" s="115">
        <f>IF(รายชื่อนักเรียน!A38="","",รายชื่อนักเรียน!A38)</f>
        <v>37</v>
      </c>
      <c r="C40" s="120" t="str">
        <f>IF(รายชื่อนักเรียน!D38="","",รายชื่อนักเรียน!D38&amp;รายชื่อนักเรียน!E38&amp; "  " &amp; รายชื่อนักเรียน!F38)</f>
        <v/>
      </c>
      <c r="D40" s="121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22" t="str">
        <f>IF(C40="","",IF(รายชื่อนักเรียน!H38="ย้ายออก","ย้ายออก",IF(รายชื่อนักเรียน!H38="แขวนลอย","แขวนลอย",COUNTIF(E40:X40,"ผ"))))</f>
        <v/>
      </c>
      <c r="Z40" s="123" t="str">
        <f>IF(C40="","",IF(รายชื่อนักเรียน!H38="ย้ายออก","ย้ายออก",IF(รายชื่อนักเรียน!H38="แขวนลอย","แขวนลอย",IF(Y40=$Y$3,"ผ่าน","ไม่ผ่าน"))))</f>
        <v/>
      </c>
      <c r="AA40" s="3"/>
      <c r="AB40" s="3"/>
      <c r="AC40" s="3"/>
    </row>
    <row r="41" spans="1:29" x14ac:dyDescent="0.35">
      <c r="A41" s="12"/>
      <c r="B41" s="115">
        <f>IF(รายชื่อนักเรียน!A39="","",รายชื่อนักเรียน!A39)</f>
        <v>38</v>
      </c>
      <c r="C41" s="120" t="str">
        <f>IF(รายชื่อนักเรียน!D39="","",รายชื่อนักเรียน!D39&amp;รายชื่อนักเรียน!E39&amp; "  " &amp; รายชื่อนักเรียน!F39)</f>
        <v/>
      </c>
      <c r="D41" s="121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22" t="str">
        <f>IF(C41="","",IF(รายชื่อนักเรียน!H39="ย้ายออก","ย้ายออก",IF(รายชื่อนักเรียน!H39="แขวนลอย","แขวนลอย",COUNTIF(E41:X41,"ผ"))))</f>
        <v/>
      </c>
      <c r="Z41" s="123" t="str">
        <f>IF(C41="","",IF(รายชื่อนักเรียน!H39="ย้ายออก","ย้ายออก",IF(รายชื่อนักเรียน!H39="แขวนลอย","แขวนลอย",IF(Y41=$Y$3,"ผ่าน","ไม่ผ่าน"))))</f>
        <v/>
      </c>
      <c r="AA41" s="3"/>
      <c r="AB41" s="3"/>
      <c r="AC41" s="3"/>
    </row>
    <row r="42" spans="1:29" x14ac:dyDescent="0.35">
      <c r="A42" s="12"/>
      <c r="B42" s="115">
        <f>IF(รายชื่อนักเรียน!A40="","",รายชื่อนักเรียน!A40)</f>
        <v>39</v>
      </c>
      <c r="C42" s="120" t="str">
        <f>IF(รายชื่อนักเรียน!D40="","",รายชื่อนักเรียน!D40&amp;รายชื่อนักเรียน!E40&amp; "  " &amp; รายชื่อนักเรียน!F40)</f>
        <v/>
      </c>
      <c r="D42" s="121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22" t="str">
        <f>IF(C42="","",IF(รายชื่อนักเรียน!H40="ย้ายออก","ย้ายออก",IF(รายชื่อนักเรียน!H40="แขวนลอย","แขวนลอย",COUNTIF(E42:X42,"ผ"))))</f>
        <v/>
      </c>
      <c r="Z42" s="123" t="str">
        <f>IF(C42="","",IF(รายชื่อนักเรียน!H40="ย้ายออก","ย้ายออก",IF(รายชื่อนักเรียน!H40="แขวนลอย","แขวนลอย",IF(Y42=$Y$3,"ผ่าน","ไม่ผ่าน"))))</f>
        <v/>
      </c>
      <c r="AA42" s="3"/>
      <c r="AB42" s="3"/>
      <c r="AC42" s="3"/>
    </row>
    <row r="43" spans="1:29" x14ac:dyDescent="0.35">
      <c r="A43" s="12"/>
      <c r="B43" s="115">
        <f>IF(รายชื่อนักเรียน!A41="","",รายชื่อนักเรียน!A41)</f>
        <v>40</v>
      </c>
      <c r="C43" s="120" t="str">
        <f>IF(รายชื่อนักเรียน!D41="","",รายชื่อนักเรียน!D41&amp;รายชื่อนักเรียน!E41&amp; "  " &amp; รายชื่อนักเรียน!F41)</f>
        <v/>
      </c>
      <c r="D43" s="121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22" t="str">
        <f>IF(C43="","",IF(รายชื่อนักเรียน!H41="ย้ายออก","ย้ายออก",IF(รายชื่อนักเรียน!H41="แขวนลอย","แขวนลอย",COUNTIF(E43:X43,"ผ"))))</f>
        <v/>
      </c>
      <c r="Z43" s="123" t="str">
        <f>IF(C43="","",IF(รายชื่อนักเรียน!H41="ย้ายออก","ย้ายออก",IF(รายชื่อนักเรียน!H41="แขวนลอย","แขวนลอย",IF(Y43=$Y$3,"ผ่าน","ไม่ผ่าน"))))</f>
        <v/>
      </c>
      <c r="AA43" s="3"/>
      <c r="AB43" s="3"/>
      <c r="AC43" s="3"/>
    </row>
    <row r="44" spans="1:29" x14ac:dyDescent="0.35">
      <c r="A44" s="12"/>
      <c r="B44" s="115">
        <f>IF(รายชื่อนักเรียน!A42="","",รายชื่อนักเรียน!A42)</f>
        <v>41</v>
      </c>
      <c r="C44" s="120" t="str">
        <f>IF(รายชื่อนักเรียน!D42="","",รายชื่อนักเรียน!D42&amp;รายชื่อนักเรียน!E42&amp; "  " &amp; รายชื่อนักเรียน!F42)</f>
        <v/>
      </c>
      <c r="D44" s="121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22" t="str">
        <f>IF(C44="","",IF(รายชื่อนักเรียน!H42="ย้ายออก","ย้ายออก",IF(รายชื่อนักเรียน!H42="แขวนลอย","แขวนลอย",COUNTIF(E44:X44,"ผ"))))</f>
        <v/>
      </c>
      <c r="Z44" s="123" t="str">
        <f>IF(C44="","",IF(รายชื่อนักเรียน!H42="ย้ายออก","ย้ายออก",IF(รายชื่อนักเรียน!H42="แขวนลอย","แขวนลอย",IF(Y44=$Y$3,"ผ่าน","ไม่ผ่าน"))))</f>
        <v/>
      </c>
      <c r="AA44" s="3"/>
      <c r="AB44" s="3"/>
      <c r="AC44" s="3"/>
    </row>
    <row r="45" spans="1:29" x14ac:dyDescent="0.35">
      <c r="A45" s="12"/>
      <c r="B45" s="115">
        <f>IF(รายชื่อนักเรียน!A43="","",รายชื่อนักเรียน!A43)</f>
        <v>42</v>
      </c>
      <c r="C45" s="120" t="str">
        <f>IF(รายชื่อนักเรียน!D43="","",รายชื่อนักเรียน!D43&amp;รายชื่อนักเรียน!E43&amp; "  " &amp; รายชื่อนักเรียน!F43)</f>
        <v/>
      </c>
      <c r="D45" s="121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22" t="str">
        <f>IF(C45="","",IF(รายชื่อนักเรียน!H43="ย้ายออก","ย้ายออก",IF(รายชื่อนักเรียน!H43="แขวนลอย","แขวนลอย",COUNTIF(E45:X45,"ผ"))))</f>
        <v/>
      </c>
      <c r="Z45" s="123" t="str">
        <f>IF(C45="","",IF(รายชื่อนักเรียน!H43="ย้ายออก","ย้ายออก",IF(รายชื่อนักเรียน!H43="แขวนลอย","แขวนลอย",IF(Y45=$Y$3,"ผ่าน","ไม่ผ่าน"))))</f>
        <v/>
      </c>
      <c r="AA45" s="3"/>
      <c r="AB45" s="3"/>
      <c r="AC45" s="3"/>
    </row>
    <row r="46" spans="1:29" x14ac:dyDescent="0.35">
      <c r="A46" s="12"/>
      <c r="B46" s="115">
        <f>IF(รายชื่อนักเรียน!A44="","",รายชื่อนักเรียน!A44)</f>
        <v>43</v>
      </c>
      <c r="C46" s="120" t="str">
        <f>IF(รายชื่อนักเรียน!D44="","",รายชื่อนักเรียน!D44&amp;รายชื่อนักเรียน!E44&amp; "  " &amp; รายชื่อนักเรียน!F44)</f>
        <v/>
      </c>
      <c r="D46" s="121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22" t="str">
        <f>IF(C46="","",IF(รายชื่อนักเรียน!H44="ย้ายออก","ย้ายออก",IF(รายชื่อนักเรียน!H44="แขวนลอย","แขวนลอย",COUNTIF(E46:X46,"ผ"))))</f>
        <v/>
      </c>
      <c r="Z46" s="123" t="str">
        <f>IF(C46="","",IF(รายชื่อนักเรียน!H44="ย้ายออก","ย้ายออก",IF(รายชื่อนักเรียน!H44="แขวนลอย","แขวนลอย",IF(Y46=$Y$3,"ผ่าน","ไม่ผ่าน"))))</f>
        <v/>
      </c>
      <c r="AA46" s="3"/>
      <c r="AB46" s="3"/>
      <c r="AC46" s="3"/>
    </row>
    <row r="47" spans="1:29" x14ac:dyDescent="0.35">
      <c r="A47" s="12"/>
      <c r="B47" s="115">
        <f>IF(รายชื่อนักเรียน!A45="","",รายชื่อนักเรียน!A45)</f>
        <v>44</v>
      </c>
      <c r="C47" s="120" t="str">
        <f>IF(รายชื่อนักเรียน!D45="","",รายชื่อนักเรียน!D45&amp;รายชื่อนักเรียน!E45&amp; "  " &amp; รายชื่อนักเรียน!F45)</f>
        <v/>
      </c>
      <c r="D47" s="121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22" t="str">
        <f>IF(C47="","",IF(รายชื่อนักเรียน!H45="ย้ายออก","ย้ายออก",IF(รายชื่อนักเรียน!H45="แขวนลอย","แขวนลอย",COUNTIF(E47:X47,"ผ"))))</f>
        <v/>
      </c>
      <c r="Z47" s="123" t="str">
        <f>IF(C47="","",IF(รายชื่อนักเรียน!H45="ย้ายออก","ย้ายออก",IF(รายชื่อนักเรียน!H45="แขวนลอย","แขวนลอย",IF(Y47=$Y$3,"ผ่าน","ไม่ผ่าน"))))</f>
        <v/>
      </c>
      <c r="AA47" s="3"/>
      <c r="AB47" s="3"/>
      <c r="AC47" s="3"/>
    </row>
    <row r="48" spans="1:29" x14ac:dyDescent="0.35">
      <c r="A48" s="12"/>
      <c r="B48" s="115">
        <f>IF(รายชื่อนักเรียน!A46="","",รายชื่อนักเรียน!A46)</f>
        <v>45</v>
      </c>
      <c r="C48" s="120" t="str">
        <f>IF(รายชื่อนักเรียน!D46="","",รายชื่อนักเรียน!D46&amp;รายชื่อนักเรียน!E46&amp; "  " &amp; รายชื่อนักเรียน!F46)</f>
        <v/>
      </c>
      <c r="D48" s="121"/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22" t="str">
        <f>IF(C48="","",IF(รายชื่อนักเรียน!H46="ย้ายออก","ย้ายออก",IF(รายชื่อนักเรียน!H46="แขวนลอย","แขวนลอย",COUNTIF(E48:X48,"ผ"))))</f>
        <v/>
      </c>
      <c r="Z48" s="123" t="str">
        <f>IF(C48="","",IF(รายชื่อนักเรียน!H46="ย้ายออก","ย้ายออก",IF(รายชื่อนักเรียน!H46="แขวนลอย","แขวนลอย",IF(Y48=$Y$3,"ผ่าน","ไม่ผ่าน"))))</f>
        <v/>
      </c>
      <c r="AA48" s="3"/>
      <c r="AB48" s="3"/>
      <c r="AC48" s="3"/>
    </row>
  </sheetData>
  <sheetProtection algorithmName="SHA-512" hashValue="AfgzXSLz3Cl5cDLdZN/5Yd63jTropcE2er/RoDedG8c6ZikPCU4Igrie+S1tVlosOIcYuffTxGe4Hn4/Z+fBKA==" saltValue="TLI9fGb7+/4gNbme3EDfEw==" spinCount="100000" sheet="1" objects="1" scenarios="1"/>
  <protectedRanges>
    <protectedRange sqref="AB1" name="ช่วง2"/>
    <protectedRange sqref="E2:X48" name="ช่วง1"/>
  </protectedRanges>
  <mergeCells count="25">
    <mergeCell ref="P2:P3"/>
    <mergeCell ref="Q2:Q3"/>
    <mergeCell ref="R2:R3"/>
    <mergeCell ref="X2:X3"/>
    <mergeCell ref="S2:S3"/>
    <mergeCell ref="T2:T3"/>
    <mergeCell ref="U2:U3"/>
    <mergeCell ref="V2:V3"/>
    <mergeCell ref="W2:W3"/>
    <mergeCell ref="Y1:Y2"/>
    <mergeCell ref="Z1:Z2"/>
    <mergeCell ref="B1:B3"/>
    <mergeCell ref="C1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honeticPr fontId="35" type="noConversion"/>
  <conditionalFormatting sqref="E2:X2">
    <cfRule type="notContainsBlanks" dxfId="15" priority="3">
      <formula>LEN(TRIM(E2))&gt;0</formula>
    </cfRule>
  </conditionalFormatting>
  <conditionalFormatting sqref="E4:X48">
    <cfRule type="containsBlanks" dxfId="14" priority="4">
      <formula>LEN(TRIM(E4))=0</formula>
    </cfRule>
    <cfRule type="cellIs" dxfId="13" priority="6" operator="equal">
      <formula>"X"</formula>
    </cfRule>
    <cfRule type="cellIs" dxfId="12" priority="9" operator="equal">
      <formula>"/"</formula>
    </cfRule>
  </conditionalFormatting>
  <conditionalFormatting sqref="Y4:Y48">
    <cfRule type="cellIs" dxfId="11" priority="5" operator="equal">
      <formula>#REF!</formula>
    </cfRule>
  </conditionalFormatting>
  <conditionalFormatting sqref="Z4:Z48">
    <cfRule type="cellIs" dxfId="10" priority="1" operator="equal">
      <formula>"ไม่ผ่าน"</formula>
    </cfRule>
    <cfRule type="cellIs" dxfId="9" priority="2" operator="equal">
      <formula>"ผ่าน"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C60DE18-CD38-4D00-9E23-E238CFD3FD63}">
          <x14:formula1>
            <xm:f>รายการ!$O$2:$O$3</xm:f>
          </x14:formula1>
          <xm:sqref>E4:X48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75A17-94BD-49A3-AA79-B7E77F6F07B3}">
  <sheetPr codeName="Sheet5"/>
  <dimension ref="A1:Z57"/>
  <sheetViews>
    <sheetView zoomScale="83" zoomScaleNormal="83" workbookViewId="0">
      <selection activeCell="U7" sqref="U7"/>
    </sheetView>
  </sheetViews>
  <sheetFormatPr defaultColWidth="8.19921875" defaultRowHeight="18" x14ac:dyDescent="0.35"/>
  <cols>
    <col min="1" max="1" width="8.09765625" style="15" customWidth="1"/>
    <col min="2" max="2" width="29.69921875" style="15" customWidth="1"/>
    <col min="3" max="8" width="8.09765625" style="15" customWidth="1"/>
    <col min="9" max="9" width="8.09765625" style="22" customWidth="1"/>
    <col min="10" max="17" width="8.09765625" style="15" customWidth="1"/>
    <col min="18" max="18" width="8.8984375" style="15" customWidth="1"/>
    <col min="19" max="21" width="8.09765625" style="15" customWidth="1"/>
    <col min="22" max="258" width="8.19921875" style="15"/>
    <col min="259" max="259" width="4.19921875" style="15" customWidth="1"/>
    <col min="260" max="264" width="4.296875" style="15" customWidth="1"/>
    <col min="265" max="266" width="5" style="15" customWidth="1"/>
    <col min="267" max="271" width="4.296875" style="15" customWidth="1"/>
    <col min="272" max="276" width="5" style="15" customWidth="1"/>
    <col min="277" max="277" width="5.69921875" style="15" customWidth="1"/>
    <col min="278" max="514" width="8.19921875" style="15"/>
    <col min="515" max="515" width="4.19921875" style="15" customWidth="1"/>
    <col min="516" max="520" width="4.296875" style="15" customWidth="1"/>
    <col min="521" max="522" width="5" style="15" customWidth="1"/>
    <col min="523" max="527" width="4.296875" style="15" customWidth="1"/>
    <col min="528" max="532" width="5" style="15" customWidth="1"/>
    <col min="533" max="533" width="5.69921875" style="15" customWidth="1"/>
    <col min="534" max="770" width="8.19921875" style="15"/>
    <col min="771" max="771" width="4.19921875" style="15" customWidth="1"/>
    <col min="772" max="776" width="4.296875" style="15" customWidth="1"/>
    <col min="777" max="778" width="5" style="15" customWidth="1"/>
    <col min="779" max="783" width="4.296875" style="15" customWidth="1"/>
    <col min="784" max="788" width="5" style="15" customWidth="1"/>
    <col min="789" max="789" width="5.69921875" style="15" customWidth="1"/>
    <col min="790" max="1026" width="8.19921875" style="15"/>
    <col min="1027" max="1027" width="4.19921875" style="15" customWidth="1"/>
    <col min="1028" max="1032" width="4.296875" style="15" customWidth="1"/>
    <col min="1033" max="1034" width="5" style="15" customWidth="1"/>
    <col min="1035" max="1039" width="4.296875" style="15" customWidth="1"/>
    <col min="1040" max="1044" width="5" style="15" customWidth="1"/>
    <col min="1045" max="1045" width="5.69921875" style="15" customWidth="1"/>
    <col min="1046" max="1282" width="8.19921875" style="15"/>
    <col min="1283" max="1283" width="4.19921875" style="15" customWidth="1"/>
    <col min="1284" max="1288" width="4.296875" style="15" customWidth="1"/>
    <col min="1289" max="1290" width="5" style="15" customWidth="1"/>
    <col min="1291" max="1295" width="4.296875" style="15" customWidth="1"/>
    <col min="1296" max="1300" width="5" style="15" customWidth="1"/>
    <col min="1301" max="1301" width="5.69921875" style="15" customWidth="1"/>
    <col min="1302" max="1538" width="8.19921875" style="15"/>
    <col min="1539" max="1539" width="4.19921875" style="15" customWidth="1"/>
    <col min="1540" max="1544" width="4.296875" style="15" customWidth="1"/>
    <col min="1545" max="1546" width="5" style="15" customWidth="1"/>
    <col min="1547" max="1551" width="4.296875" style="15" customWidth="1"/>
    <col min="1552" max="1556" width="5" style="15" customWidth="1"/>
    <col min="1557" max="1557" width="5.69921875" style="15" customWidth="1"/>
    <col min="1558" max="1794" width="8.19921875" style="15"/>
    <col min="1795" max="1795" width="4.19921875" style="15" customWidth="1"/>
    <col min="1796" max="1800" width="4.296875" style="15" customWidth="1"/>
    <col min="1801" max="1802" width="5" style="15" customWidth="1"/>
    <col min="1803" max="1807" width="4.296875" style="15" customWidth="1"/>
    <col min="1808" max="1812" width="5" style="15" customWidth="1"/>
    <col min="1813" max="1813" width="5.69921875" style="15" customWidth="1"/>
    <col min="1814" max="2050" width="8.19921875" style="15"/>
    <col min="2051" max="2051" width="4.19921875" style="15" customWidth="1"/>
    <col min="2052" max="2056" width="4.296875" style="15" customWidth="1"/>
    <col min="2057" max="2058" width="5" style="15" customWidth="1"/>
    <col min="2059" max="2063" width="4.296875" style="15" customWidth="1"/>
    <col min="2064" max="2068" width="5" style="15" customWidth="1"/>
    <col min="2069" max="2069" width="5.69921875" style="15" customWidth="1"/>
    <col min="2070" max="2306" width="8.19921875" style="15"/>
    <col min="2307" max="2307" width="4.19921875" style="15" customWidth="1"/>
    <col min="2308" max="2312" width="4.296875" style="15" customWidth="1"/>
    <col min="2313" max="2314" width="5" style="15" customWidth="1"/>
    <col min="2315" max="2319" width="4.296875" style="15" customWidth="1"/>
    <col min="2320" max="2324" width="5" style="15" customWidth="1"/>
    <col min="2325" max="2325" width="5.69921875" style="15" customWidth="1"/>
    <col min="2326" max="2562" width="8.19921875" style="15"/>
    <col min="2563" max="2563" width="4.19921875" style="15" customWidth="1"/>
    <col min="2564" max="2568" width="4.296875" style="15" customWidth="1"/>
    <col min="2569" max="2570" width="5" style="15" customWidth="1"/>
    <col min="2571" max="2575" width="4.296875" style="15" customWidth="1"/>
    <col min="2576" max="2580" width="5" style="15" customWidth="1"/>
    <col min="2581" max="2581" width="5.69921875" style="15" customWidth="1"/>
    <col min="2582" max="2818" width="8.19921875" style="15"/>
    <col min="2819" max="2819" width="4.19921875" style="15" customWidth="1"/>
    <col min="2820" max="2824" width="4.296875" style="15" customWidth="1"/>
    <col min="2825" max="2826" width="5" style="15" customWidth="1"/>
    <col min="2827" max="2831" width="4.296875" style="15" customWidth="1"/>
    <col min="2832" max="2836" width="5" style="15" customWidth="1"/>
    <col min="2837" max="2837" width="5.69921875" style="15" customWidth="1"/>
    <col min="2838" max="3074" width="8.19921875" style="15"/>
    <col min="3075" max="3075" width="4.19921875" style="15" customWidth="1"/>
    <col min="3076" max="3080" width="4.296875" style="15" customWidth="1"/>
    <col min="3081" max="3082" width="5" style="15" customWidth="1"/>
    <col min="3083" max="3087" width="4.296875" style="15" customWidth="1"/>
    <col min="3088" max="3092" width="5" style="15" customWidth="1"/>
    <col min="3093" max="3093" width="5.69921875" style="15" customWidth="1"/>
    <col min="3094" max="3330" width="8.19921875" style="15"/>
    <col min="3331" max="3331" width="4.19921875" style="15" customWidth="1"/>
    <col min="3332" max="3336" width="4.296875" style="15" customWidth="1"/>
    <col min="3337" max="3338" width="5" style="15" customWidth="1"/>
    <col min="3339" max="3343" width="4.296875" style="15" customWidth="1"/>
    <col min="3344" max="3348" width="5" style="15" customWidth="1"/>
    <col min="3349" max="3349" width="5.69921875" style="15" customWidth="1"/>
    <col min="3350" max="3586" width="8.19921875" style="15"/>
    <col min="3587" max="3587" width="4.19921875" style="15" customWidth="1"/>
    <col min="3588" max="3592" width="4.296875" style="15" customWidth="1"/>
    <col min="3593" max="3594" width="5" style="15" customWidth="1"/>
    <col min="3595" max="3599" width="4.296875" style="15" customWidth="1"/>
    <col min="3600" max="3604" width="5" style="15" customWidth="1"/>
    <col min="3605" max="3605" width="5.69921875" style="15" customWidth="1"/>
    <col min="3606" max="3842" width="8.19921875" style="15"/>
    <col min="3843" max="3843" width="4.19921875" style="15" customWidth="1"/>
    <col min="3844" max="3848" width="4.296875" style="15" customWidth="1"/>
    <col min="3849" max="3850" width="5" style="15" customWidth="1"/>
    <col min="3851" max="3855" width="4.296875" style="15" customWidth="1"/>
    <col min="3856" max="3860" width="5" style="15" customWidth="1"/>
    <col min="3861" max="3861" width="5.69921875" style="15" customWidth="1"/>
    <col min="3862" max="4098" width="8.19921875" style="15"/>
    <col min="4099" max="4099" width="4.19921875" style="15" customWidth="1"/>
    <col min="4100" max="4104" width="4.296875" style="15" customWidth="1"/>
    <col min="4105" max="4106" width="5" style="15" customWidth="1"/>
    <col min="4107" max="4111" width="4.296875" style="15" customWidth="1"/>
    <col min="4112" max="4116" width="5" style="15" customWidth="1"/>
    <col min="4117" max="4117" width="5.69921875" style="15" customWidth="1"/>
    <col min="4118" max="4354" width="8.19921875" style="15"/>
    <col min="4355" max="4355" width="4.19921875" style="15" customWidth="1"/>
    <col min="4356" max="4360" width="4.296875" style="15" customWidth="1"/>
    <col min="4361" max="4362" width="5" style="15" customWidth="1"/>
    <col min="4363" max="4367" width="4.296875" style="15" customWidth="1"/>
    <col min="4368" max="4372" width="5" style="15" customWidth="1"/>
    <col min="4373" max="4373" width="5.69921875" style="15" customWidth="1"/>
    <col min="4374" max="4610" width="8.19921875" style="15"/>
    <col min="4611" max="4611" width="4.19921875" style="15" customWidth="1"/>
    <col min="4612" max="4616" width="4.296875" style="15" customWidth="1"/>
    <col min="4617" max="4618" width="5" style="15" customWidth="1"/>
    <col min="4619" max="4623" width="4.296875" style="15" customWidth="1"/>
    <col min="4624" max="4628" width="5" style="15" customWidth="1"/>
    <col min="4629" max="4629" width="5.69921875" style="15" customWidth="1"/>
    <col min="4630" max="4866" width="8.19921875" style="15"/>
    <col min="4867" max="4867" width="4.19921875" style="15" customWidth="1"/>
    <col min="4868" max="4872" width="4.296875" style="15" customWidth="1"/>
    <col min="4873" max="4874" width="5" style="15" customWidth="1"/>
    <col min="4875" max="4879" width="4.296875" style="15" customWidth="1"/>
    <col min="4880" max="4884" width="5" style="15" customWidth="1"/>
    <col min="4885" max="4885" width="5.69921875" style="15" customWidth="1"/>
    <col min="4886" max="5122" width="8.19921875" style="15"/>
    <col min="5123" max="5123" width="4.19921875" style="15" customWidth="1"/>
    <col min="5124" max="5128" width="4.296875" style="15" customWidth="1"/>
    <col min="5129" max="5130" width="5" style="15" customWidth="1"/>
    <col min="5131" max="5135" width="4.296875" style="15" customWidth="1"/>
    <col min="5136" max="5140" width="5" style="15" customWidth="1"/>
    <col min="5141" max="5141" width="5.69921875" style="15" customWidth="1"/>
    <col min="5142" max="5378" width="8.19921875" style="15"/>
    <col min="5379" max="5379" width="4.19921875" style="15" customWidth="1"/>
    <col min="5380" max="5384" width="4.296875" style="15" customWidth="1"/>
    <col min="5385" max="5386" width="5" style="15" customWidth="1"/>
    <col min="5387" max="5391" width="4.296875" style="15" customWidth="1"/>
    <col min="5392" max="5396" width="5" style="15" customWidth="1"/>
    <col min="5397" max="5397" width="5.69921875" style="15" customWidth="1"/>
    <col min="5398" max="5634" width="8.19921875" style="15"/>
    <col min="5635" max="5635" width="4.19921875" style="15" customWidth="1"/>
    <col min="5636" max="5640" width="4.296875" style="15" customWidth="1"/>
    <col min="5641" max="5642" width="5" style="15" customWidth="1"/>
    <col min="5643" max="5647" width="4.296875" style="15" customWidth="1"/>
    <col min="5648" max="5652" width="5" style="15" customWidth="1"/>
    <col min="5653" max="5653" width="5.69921875" style="15" customWidth="1"/>
    <col min="5654" max="5890" width="8.19921875" style="15"/>
    <col min="5891" max="5891" width="4.19921875" style="15" customWidth="1"/>
    <col min="5892" max="5896" width="4.296875" style="15" customWidth="1"/>
    <col min="5897" max="5898" width="5" style="15" customWidth="1"/>
    <col min="5899" max="5903" width="4.296875" style="15" customWidth="1"/>
    <col min="5904" max="5908" width="5" style="15" customWidth="1"/>
    <col min="5909" max="5909" width="5.69921875" style="15" customWidth="1"/>
    <col min="5910" max="6146" width="8.19921875" style="15"/>
    <col min="6147" max="6147" width="4.19921875" style="15" customWidth="1"/>
    <col min="6148" max="6152" width="4.296875" style="15" customWidth="1"/>
    <col min="6153" max="6154" width="5" style="15" customWidth="1"/>
    <col min="6155" max="6159" width="4.296875" style="15" customWidth="1"/>
    <col min="6160" max="6164" width="5" style="15" customWidth="1"/>
    <col min="6165" max="6165" width="5.69921875" style="15" customWidth="1"/>
    <col min="6166" max="6402" width="8.19921875" style="15"/>
    <col min="6403" max="6403" width="4.19921875" style="15" customWidth="1"/>
    <col min="6404" max="6408" width="4.296875" style="15" customWidth="1"/>
    <col min="6409" max="6410" width="5" style="15" customWidth="1"/>
    <col min="6411" max="6415" width="4.296875" style="15" customWidth="1"/>
    <col min="6416" max="6420" width="5" style="15" customWidth="1"/>
    <col min="6421" max="6421" width="5.69921875" style="15" customWidth="1"/>
    <col min="6422" max="6658" width="8.19921875" style="15"/>
    <col min="6659" max="6659" width="4.19921875" style="15" customWidth="1"/>
    <col min="6660" max="6664" width="4.296875" style="15" customWidth="1"/>
    <col min="6665" max="6666" width="5" style="15" customWidth="1"/>
    <col min="6667" max="6671" width="4.296875" style="15" customWidth="1"/>
    <col min="6672" max="6676" width="5" style="15" customWidth="1"/>
    <col min="6677" max="6677" width="5.69921875" style="15" customWidth="1"/>
    <col min="6678" max="6914" width="8.19921875" style="15"/>
    <col min="6915" max="6915" width="4.19921875" style="15" customWidth="1"/>
    <col min="6916" max="6920" width="4.296875" style="15" customWidth="1"/>
    <col min="6921" max="6922" width="5" style="15" customWidth="1"/>
    <col min="6923" max="6927" width="4.296875" style="15" customWidth="1"/>
    <col min="6928" max="6932" width="5" style="15" customWidth="1"/>
    <col min="6933" max="6933" width="5.69921875" style="15" customWidth="1"/>
    <col min="6934" max="7170" width="8.19921875" style="15"/>
    <col min="7171" max="7171" width="4.19921875" style="15" customWidth="1"/>
    <col min="7172" max="7176" width="4.296875" style="15" customWidth="1"/>
    <col min="7177" max="7178" width="5" style="15" customWidth="1"/>
    <col min="7179" max="7183" width="4.296875" style="15" customWidth="1"/>
    <col min="7184" max="7188" width="5" style="15" customWidth="1"/>
    <col min="7189" max="7189" width="5.69921875" style="15" customWidth="1"/>
    <col min="7190" max="7426" width="8.19921875" style="15"/>
    <col min="7427" max="7427" width="4.19921875" style="15" customWidth="1"/>
    <col min="7428" max="7432" width="4.296875" style="15" customWidth="1"/>
    <col min="7433" max="7434" width="5" style="15" customWidth="1"/>
    <col min="7435" max="7439" width="4.296875" style="15" customWidth="1"/>
    <col min="7440" max="7444" width="5" style="15" customWidth="1"/>
    <col min="7445" max="7445" width="5.69921875" style="15" customWidth="1"/>
    <col min="7446" max="7682" width="8.19921875" style="15"/>
    <col min="7683" max="7683" width="4.19921875" style="15" customWidth="1"/>
    <col min="7684" max="7688" width="4.296875" style="15" customWidth="1"/>
    <col min="7689" max="7690" width="5" style="15" customWidth="1"/>
    <col min="7691" max="7695" width="4.296875" style="15" customWidth="1"/>
    <col min="7696" max="7700" width="5" style="15" customWidth="1"/>
    <col min="7701" max="7701" width="5.69921875" style="15" customWidth="1"/>
    <col min="7702" max="7938" width="8.19921875" style="15"/>
    <col min="7939" max="7939" width="4.19921875" style="15" customWidth="1"/>
    <col min="7940" max="7944" width="4.296875" style="15" customWidth="1"/>
    <col min="7945" max="7946" width="5" style="15" customWidth="1"/>
    <col min="7947" max="7951" width="4.296875" style="15" customWidth="1"/>
    <col min="7952" max="7956" width="5" style="15" customWidth="1"/>
    <col min="7957" max="7957" width="5.69921875" style="15" customWidth="1"/>
    <col min="7958" max="8194" width="8.19921875" style="15"/>
    <col min="8195" max="8195" width="4.19921875" style="15" customWidth="1"/>
    <col min="8196" max="8200" width="4.296875" style="15" customWidth="1"/>
    <col min="8201" max="8202" width="5" style="15" customWidth="1"/>
    <col min="8203" max="8207" width="4.296875" style="15" customWidth="1"/>
    <col min="8208" max="8212" width="5" style="15" customWidth="1"/>
    <col min="8213" max="8213" width="5.69921875" style="15" customWidth="1"/>
    <col min="8214" max="8450" width="8.19921875" style="15"/>
    <col min="8451" max="8451" width="4.19921875" style="15" customWidth="1"/>
    <col min="8452" max="8456" width="4.296875" style="15" customWidth="1"/>
    <col min="8457" max="8458" width="5" style="15" customWidth="1"/>
    <col min="8459" max="8463" width="4.296875" style="15" customWidth="1"/>
    <col min="8464" max="8468" width="5" style="15" customWidth="1"/>
    <col min="8469" max="8469" width="5.69921875" style="15" customWidth="1"/>
    <col min="8470" max="8706" width="8.19921875" style="15"/>
    <col min="8707" max="8707" width="4.19921875" style="15" customWidth="1"/>
    <col min="8708" max="8712" width="4.296875" style="15" customWidth="1"/>
    <col min="8713" max="8714" width="5" style="15" customWidth="1"/>
    <col min="8715" max="8719" width="4.296875" style="15" customWidth="1"/>
    <col min="8720" max="8724" width="5" style="15" customWidth="1"/>
    <col min="8725" max="8725" width="5.69921875" style="15" customWidth="1"/>
    <col min="8726" max="8962" width="8.19921875" style="15"/>
    <col min="8963" max="8963" width="4.19921875" style="15" customWidth="1"/>
    <col min="8964" max="8968" width="4.296875" style="15" customWidth="1"/>
    <col min="8969" max="8970" width="5" style="15" customWidth="1"/>
    <col min="8971" max="8975" width="4.296875" style="15" customWidth="1"/>
    <col min="8976" max="8980" width="5" style="15" customWidth="1"/>
    <col min="8981" max="8981" width="5.69921875" style="15" customWidth="1"/>
    <col min="8982" max="9218" width="8.19921875" style="15"/>
    <col min="9219" max="9219" width="4.19921875" style="15" customWidth="1"/>
    <col min="9220" max="9224" width="4.296875" style="15" customWidth="1"/>
    <col min="9225" max="9226" width="5" style="15" customWidth="1"/>
    <col min="9227" max="9231" width="4.296875" style="15" customWidth="1"/>
    <col min="9232" max="9236" width="5" style="15" customWidth="1"/>
    <col min="9237" max="9237" width="5.69921875" style="15" customWidth="1"/>
    <col min="9238" max="9474" width="8.19921875" style="15"/>
    <col min="9475" max="9475" width="4.19921875" style="15" customWidth="1"/>
    <col min="9476" max="9480" width="4.296875" style="15" customWidth="1"/>
    <col min="9481" max="9482" width="5" style="15" customWidth="1"/>
    <col min="9483" max="9487" width="4.296875" style="15" customWidth="1"/>
    <col min="9488" max="9492" width="5" style="15" customWidth="1"/>
    <col min="9493" max="9493" width="5.69921875" style="15" customWidth="1"/>
    <col min="9494" max="9730" width="8.19921875" style="15"/>
    <col min="9731" max="9731" width="4.19921875" style="15" customWidth="1"/>
    <col min="9732" max="9736" width="4.296875" style="15" customWidth="1"/>
    <col min="9737" max="9738" width="5" style="15" customWidth="1"/>
    <col min="9739" max="9743" width="4.296875" style="15" customWidth="1"/>
    <col min="9744" max="9748" width="5" style="15" customWidth="1"/>
    <col min="9749" max="9749" width="5.69921875" style="15" customWidth="1"/>
    <col min="9750" max="9986" width="8.19921875" style="15"/>
    <col min="9987" max="9987" width="4.19921875" style="15" customWidth="1"/>
    <col min="9988" max="9992" width="4.296875" style="15" customWidth="1"/>
    <col min="9993" max="9994" width="5" style="15" customWidth="1"/>
    <col min="9995" max="9999" width="4.296875" style="15" customWidth="1"/>
    <col min="10000" max="10004" width="5" style="15" customWidth="1"/>
    <col min="10005" max="10005" width="5.69921875" style="15" customWidth="1"/>
    <col min="10006" max="10242" width="8.19921875" style="15"/>
    <col min="10243" max="10243" width="4.19921875" style="15" customWidth="1"/>
    <col min="10244" max="10248" width="4.296875" style="15" customWidth="1"/>
    <col min="10249" max="10250" width="5" style="15" customWidth="1"/>
    <col min="10251" max="10255" width="4.296875" style="15" customWidth="1"/>
    <col min="10256" max="10260" width="5" style="15" customWidth="1"/>
    <col min="10261" max="10261" width="5.69921875" style="15" customWidth="1"/>
    <col min="10262" max="10498" width="8.19921875" style="15"/>
    <col min="10499" max="10499" width="4.19921875" style="15" customWidth="1"/>
    <col min="10500" max="10504" width="4.296875" style="15" customWidth="1"/>
    <col min="10505" max="10506" width="5" style="15" customWidth="1"/>
    <col min="10507" max="10511" width="4.296875" style="15" customWidth="1"/>
    <col min="10512" max="10516" width="5" style="15" customWidth="1"/>
    <col min="10517" max="10517" width="5.69921875" style="15" customWidth="1"/>
    <col min="10518" max="10754" width="8.19921875" style="15"/>
    <col min="10755" max="10755" width="4.19921875" style="15" customWidth="1"/>
    <col min="10756" max="10760" width="4.296875" style="15" customWidth="1"/>
    <col min="10761" max="10762" width="5" style="15" customWidth="1"/>
    <col min="10763" max="10767" width="4.296875" style="15" customWidth="1"/>
    <col min="10768" max="10772" width="5" style="15" customWidth="1"/>
    <col min="10773" max="10773" width="5.69921875" style="15" customWidth="1"/>
    <col min="10774" max="11010" width="8.19921875" style="15"/>
    <col min="11011" max="11011" width="4.19921875" style="15" customWidth="1"/>
    <col min="11012" max="11016" width="4.296875" style="15" customWidth="1"/>
    <col min="11017" max="11018" width="5" style="15" customWidth="1"/>
    <col min="11019" max="11023" width="4.296875" style="15" customWidth="1"/>
    <col min="11024" max="11028" width="5" style="15" customWidth="1"/>
    <col min="11029" max="11029" width="5.69921875" style="15" customWidth="1"/>
    <col min="11030" max="11266" width="8.19921875" style="15"/>
    <col min="11267" max="11267" width="4.19921875" style="15" customWidth="1"/>
    <col min="11268" max="11272" width="4.296875" style="15" customWidth="1"/>
    <col min="11273" max="11274" width="5" style="15" customWidth="1"/>
    <col min="11275" max="11279" width="4.296875" style="15" customWidth="1"/>
    <col min="11280" max="11284" width="5" style="15" customWidth="1"/>
    <col min="11285" max="11285" width="5.69921875" style="15" customWidth="1"/>
    <col min="11286" max="11522" width="8.19921875" style="15"/>
    <col min="11523" max="11523" width="4.19921875" style="15" customWidth="1"/>
    <col min="11524" max="11528" width="4.296875" style="15" customWidth="1"/>
    <col min="11529" max="11530" width="5" style="15" customWidth="1"/>
    <col min="11531" max="11535" width="4.296875" style="15" customWidth="1"/>
    <col min="11536" max="11540" width="5" style="15" customWidth="1"/>
    <col min="11541" max="11541" width="5.69921875" style="15" customWidth="1"/>
    <col min="11542" max="11778" width="8.19921875" style="15"/>
    <col min="11779" max="11779" width="4.19921875" style="15" customWidth="1"/>
    <col min="11780" max="11784" width="4.296875" style="15" customWidth="1"/>
    <col min="11785" max="11786" width="5" style="15" customWidth="1"/>
    <col min="11787" max="11791" width="4.296875" style="15" customWidth="1"/>
    <col min="11792" max="11796" width="5" style="15" customWidth="1"/>
    <col min="11797" max="11797" width="5.69921875" style="15" customWidth="1"/>
    <col min="11798" max="12034" width="8.19921875" style="15"/>
    <col min="12035" max="12035" width="4.19921875" style="15" customWidth="1"/>
    <col min="12036" max="12040" width="4.296875" style="15" customWidth="1"/>
    <col min="12041" max="12042" width="5" style="15" customWidth="1"/>
    <col min="12043" max="12047" width="4.296875" style="15" customWidth="1"/>
    <col min="12048" max="12052" width="5" style="15" customWidth="1"/>
    <col min="12053" max="12053" width="5.69921875" style="15" customWidth="1"/>
    <col min="12054" max="12290" width="8.19921875" style="15"/>
    <col min="12291" max="12291" width="4.19921875" style="15" customWidth="1"/>
    <col min="12292" max="12296" width="4.296875" style="15" customWidth="1"/>
    <col min="12297" max="12298" width="5" style="15" customWidth="1"/>
    <col min="12299" max="12303" width="4.296875" style="15" customWidth="1"/>
    <col min="12304" max="12308" width="5" style="15" customWidth="1"/>
    <col min="12309" max="12309" width="5.69921875" style="15" customWidth="1"/>
    <col min="12310" max="12546" width="8.19921875" style="15"/>
    <col min="12547" max="12547" width="4.19921875" style="15" customWidth="1"/>
    <col min="12548" max="12552" width="4.296875" style="15" customWidth="1"/>
    <col min="12553" max="12554" width="5" style="15" customWidth="1"/>
    <col min="12555" max="12559" width="4.296875" style="15" customWidth="1"/>
    <col min="12560" max="12564" width="5" style="15" customWidth="1"/>
    <col min="12565" max="12565" width="5.69921875" style="15" customWidth="1"/>
    <col min="12566" max="12802" width="8.19921875" style="15"/>
    <col min="12803" max="12803" width="4.19921875" style="15" customWidth="1"/>
    <col min="12804" max="12808" width="4.296875" style="15" customWidth="1"/>
    <col min="12809" max="12810" width="5" style="15" customWidth="1"/>
    <col min="12811" max="12815" width="4.296875" style="15" customWidth="1"/>
    <col min="12816" max="12820" width="5" style="15" customWidth="1"/>
    <col min="12821" max="12821" width="5.69921875" style="15" customWidth="1"/>
    <col min="12822" max="13058" width="8.19921875" style="15"/>
    <col min="13059" max="13059" width="4.19921875" style="15" customWidth="1"/>
    <col min="13060" max="13064" width="4.296875" style="15" customWidth="1"/>
    <col min="13065" max="13066" width="5" style="15" customWidth="1"/>
    <col min="13067" max="13071" width="4.296875" style="15" customWidth="1"/>
    <col min="13072" max="13076" width="5" style="15" customWidth="1"/>
    <col min="13077" max="13077" width="5.69921875" style="15" customWidth="1"/>
    <col min="13078" max="13314" width="8.19921875" style="15"/>
    <col min="13315" max="13315" width="4.19921875" style="15" customWidth="1"/>
    <col min="13316" max="13320" width="4.296875" style="15" customWidth="1"/>
    <col min="13321" max="13322" width="5" style="15" customWidth="1"/>
    <col min="13323" max="13327" width="4.296875" style="15" customWidth="1"/>
    <col min="13328" max="13332" width="5" style="15" customWidth="1"/>
    <col min="13333" max="13333" width="5.69921875" style="15" customWidth="1"/>
    <col min="13334" max="13570" width="8.19921875" style="15"/>
    <col min="13571" max="13571" width="4.19921875" style="15" customWidth="1"/>
    <col min="13572" max="13576" width="4.296875" style="15" customWidth="1"/>
    <col min="13577" max="13578" width="5" style="15" customWidth="1"/>
    <col min="13579" max="13583" width="4.296875" style="15" customWidth="1"/>
    <col min="13584" max="13588" width="5" style="15" customWidth="1"/>
    <col min="13589" max="13589" width="5.69921875" style="15" customWidth="1"/>
    <col min="13590" max="13826" width="8.19921875" style="15"/>
    <col min="13827" max="13827" width="4.19921875" style="15" customWidth="1"/>
    <col min="13828" max="13832" width="4.296875" style="15" customWidth="1"/>
    <col min="13833" max="13834" width="5" style="15" customWidth="1"/>
    <col min="13835" max="13839" width="4.296875" style="15" customWidth="1"/>
    <col min="13840" max="13844" width="5" style="15" customWidth="1"/>
    <col min="13845" max="13845" width="5.69921875" style="15" customWidth="1"/>
    <col min="13846" max="14082" width="8.19921875" style="15"/>
    <col min="14083" max="14083" width="4.19921875" style="15" customWidth="1"/>
    <col min="14084" max="14088" width="4.296875" style="15" customWidth="1"/>
    <col min="14089" max="14090" width="5" style="15" customWidth="1"/>
    <col min="14091" max="14095" width="4.296875" style="15" customWidth="1"/>
    <col min="14096" max="14100" width="5" style="15" customWidth="1"/>
    <col min="14101" max="14101" width="5.69921875" style="15" customWidth="1"/>
    <col min="14102" max="14338" width="8.19921875" style="15"/>
    <col min="14339" max="14339" width="4.19921875" style="15" customWidth="1"/>
    <col min="14340" max="14344" width="4.296875" style="15" customWidth="1"/>
    <col min="14345" max="14346" width="5" style="15" customWidth="1"/>
    <col min="14347" max="14351" width="4.296875" style="15" customWidth="1"/>
    <col min="14352" max="14356" width="5" style="15" customWidth="1"/>
    <col min="14357" max="14357" width="5.69921875" style="15" customWidth="1"/>
    <col min="14358" max="14594" width="8.19921875" style="15"/>
    <col min="14595" max="14595" width="4.19921875" style="15" customWidth="1"/>
    <col min="14596" max="14600" width="4.296875" style="15" customWidth="1"/>
    <col min="14601" max="14602" width="5" style="15" customWidth="1"/>
    <col min="14603" max="14607" width="4.296875" style="15" customWidth="1"/>
    <col min="14608" max="14612" width="5" style="15" customWidth="1"/>
    <col min="14613" max="14613" width="5.69921875" style="15" customWidth="1"/>
    <col min="14614" max="14850" width="8.19921875" style="15"/>
    <col min="14851" max="14851" width="4.19921875" style="15" customWidth="1"/>
    <col min="14852" max="14856" width="4.296875" style="15" customWidth="1"/>
    <col min="14857" max="14858" width="5" style="15" customWidth="1"/>
    <col min="14859" max="14863" width="4.296875" style="15" customWidth="1"/>
    <col min="14864" max="14868" width="5" style="15" customWidth="1"/>
    <col min="14869" max="14869" width="5.69921875" style="15" customWidth="1"/>
    <col min="14870" max="15106" width="8.19921875" style="15"/>
    <col min="15107" max="15107" width="4.19921875" style="15" customWidth="1"/>
    <col min="15108" max="15112" width="4.296875" style="15" customWidth="1"/>
    <col min="15113" max="15114" width="5" style="15" customWidth="1"/>
    <col min="15115" max="15119" width="4.296875" style="15" customWidth="1"/>
    <col min="15120" max="15124" width="5" style="15" customWidth="1"/>
    <col min="15125" max="15125" width="5.69921875" style="15" customWidth="1"/>
    <col min="15126" max="15362" width="8.19921875" style="15"/>
    <col min="15363" max="15363" width="4.19921875" style="15" customWidth="1"/>
    <col min="15364" max="15368" width="4.296875" style="15" customWidth="1"/>
    <col min="15369" max="15370" width="5" style="15" customWidth="1"/>
    <col min="15371" max="15375" width="4.296875" style="15" customWidth="1"/>
    <col min="15376" max="15380" width="5" style="15" customWidth="1"/>
    <col min="15381" max="15381" width="5.69921875" style="15" customWidth="1"/>
    <col min="15382" max="15618" width="8.19921875" style="15"/>
    <col min="15619" max="15619" width="4.19921875" style="15" customWidth="1"/>
    <col min="15620" max="15624" width="4.296875" style="15" customWidth="1"/>
    <col min="15625" max="15626" width="5" style="15" customWidth="1"/>
    <col min="15627" max="15631" width="4.296875" style="15" customWidth="1"/>
    <col min="15632" max="15636" width="5" style="15" customWidth="1"/>
    <col min="15637" max="15637" width="5.69921875" style="15" customWidth="1"/>
    <col min="15638" max="15874" width="8.19921875" style="15"/>
    <col min="15875" max="15875" width="4.19921875" style="15" customWidth="1"/>
    <col min="15876" max="15880" width="4.296875" style="15" customWidth="1"/>
    <col min="15881" max="15882" width="5" style="15" customWidth="1"/>
    <col min="15883" max="15887" width="4.296875" style="15" customWidth="1"/>
    <col min="15888" max="15892" width="5" style="15" customWidth="1"/>
    <col min="15893" max="15893" width="5.69921875" style="15" customWidth="1"/>
    <col min="15894" max="16130" width="8.19921875" style="15"/>
    <col min="16131" max="16131" width="4.19921875" style="15" customWidth="1"/>
    <col min="16132" max="16136" width="4.296875" style="15" customWidth="1"/>
    <col min="16137" max="16138" width="5" style="15" customWidth="1"/>
    <col min="16139" max="16143" width="4.296875" style="15" customWidth="1"/>
    <col min="16144" max="16148" width="5" style="15" customWidth="1"/>
    <col min="16149" max="16149" width="5.69921875" style="15" customWidth="1"/>
    <col min="16150" max="16384" width="8.19921875" style="15"/>
  </cols>
  <sheetData>
    <row r="1" spans="1:26" ht="24.75" customHeight="1" x14ac:dyDescent="0.35">
      <c r="A1" s="247" t="s">
        <v>53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18"/>
      <c r="W1" s="18"/>
      <c r="X1" s="18"/>
      <c r="Y1" s="18"/>
      <c r="Z1" s="18"/>
    </row>
    <row r="2" spans="1:26" s="16" customFormat="1" ht="20.25" customHeight="1" x14ac:dyDescent="0.25">
      <c r="A2" s="249" t="s">
        <v>34</v>
      </c>
      <c r="B2" s="249" t="s">
        <v>48</v>
      </c>
      <c r="C2" s="262" t="s">
        <v>438</v>
      </c>
      <c r="D2" s="263"/>
      <c r="E2" s="263"/>
      <c r="F2" s="263"/>
      <c r="G2" s="263"/>
      <c r="H2" s="264"/>
      <c r="I2" s="252" t="s">
        <v>423</v>
      </c>
      <c r="J2" s="255" t="s">
        <v>424</v>
      </c>
      <c r="K2" s="262" t="s">
        <v>439</v>
      </c>
      <c r="L2" s="263"/>
      <c r="M2" s="263"/>
      <c r="N2" s="263"/>
      <c r="O2" s="264"/>
      <c r="P2" s="252" t="s">
        <v>425</v>
      </c>
      <c r="Q2" s="255" t="s">
        <v>426</v>
      </c>
      <c r="R2" s="256" t="s">
        <v>427</v>
      </c>
      <c r="S2" s="256" t="s">
        <v>428</v>
      </c>
      <c r="T2" s="256" t="s">
        <v>429</v>
      </c>
      <c r="U2" s="259" t="s">
        <v>434</v>
      </c>
      <c r="V2" s="19"/>
      <c r="W2" s="19"/>
      <c r="X2" s="19"/>
      <c r="Y2" s="19"/>
      <c r="Z2" s="19"/>
    </row>
    <row r="3" spans="1:26" s="16" customFormat="1" ht="17.25" customHeight="1" x14ac:dyDescent="0.25">
      <c r="A3" s="250"/>
      <c r="B3" s="250"/>
      <c r="C3" s="265"/>
      <c r="D3" s="266"/>
      <c r="E3" s="266"/>
      <c r="F3" s="266"/>
      <c r="G3" s="266"/>
      <c r="H3" s="267"/>
      <c r="I3" s="253"/>
      <c r="J3" s="255"/>
      <c r="K3" s="265"/>
      <c r="L3" s="266"/>
      <c r="M3" s="266"/>
      <c r="N3" s="266"/>
      <c r="O3" s="267"/>
      <c r="P3" s="253"/>
      <c r="Q3" s="255"/>
      <c r="R3" s="257"/>
      <c r="S3" s="257"/>
      <c r="T3" s="257"/>
      <c r="U3" s="260"/>
      <c r="V3" s="19"/>
      <c r="W3" s="19"/>
      <c r="X3" s="19"/>
      <c r="Y3" s="19"/>
      <c r="Z3" s="19"/>
    </row>
    <row r="4" spans="1:26" s="16" customFormat="1" ht="16.5" customHeight="1" x14ac:dyDescent="0.25">
      <c r="A4" s="250"/>
      <c r="B4" s="250"/>
      <c r="C4" s="159" t="s">
        <v>291</v>
      </c>
      <c r="D4" s="203"/>
      <c r="E4" s="201"/>
      <c r="F4" s="201"/>
      <c r="G4" s="201"/>
      <c r="H4" s="124"/>
      <c r="I4" s="254"/>
      <c r="J4" s="201"/>
      <c r="K4" s="201"/>
      <c r="L4" s="201"/>
      <c r="M4" s="201"/>
      <c r="N4" s="201"/>
      <c r="O4" s="201"/>
      <c r="P4" s="254"/>
      <c r="Q4" s="201"/>
      <c r="R4" s="258"/>
      <c r="S4" s="258"/>
      <c r="T4" s="258"/>
      <c r="U4" s="261"/>
      <c r="V4" s="19"/>
      <c r="W4" s="19"/>
      <c r="X4" s="19"/>
      <c r="Y4" s="19"/>
      <c r="Z4" s="19"/>
    </row>
    <row r="5" spans="1:26" s="16" customFormat="1" ht="15" customHeight="1" thickBot="1" x14ac:dyDescent="0.3">
      <c r="A5" s="251"/>
      <c r="B5" s="251"/>
      <c r="C5" s="140" t="s">
        <v>410</v>
      </c>
      <c r="D5" s="125"/>
      <c r="E5" s="169"/>
      <c r="F5" s="169"/>
      <c r="G5" s="169"/>
      <c r="H5" s="169"/>
      <c r="I5" s="176" t="str">
        <f>IF(D5="","",SUM(D5:H5))</f>
        <v/>
      </c>
      <c r="J5" s="169"/>
      <c r="K5" s="169"/>
      <c r="L5" s="169"/>
      <c r="M5" s="169"/>
      <c r="N5" s="169"/>
      <c r="O5" s="169"/>
      <c r="P5" s="176" t="str">
        <f>IF(K5="","",SUM(K5:O5))</f>
        <v/>
      </c>
      <c r="Q5" s="169"/>
      <c r="R5" s="177" t="str">
        <f>IF(D5="","",SUM(I5,P5))</f>
        <v/>
      </c>
      <c r="S5" s="177" t="str">
        <f>IF(D5="","",SUM(J5,Q5))</f>
        <v/>
      </c>
      <c r="T5" s="169"/>
      <c r="U5" s="28" t="str">
        <f>IF(D5="","",SUM(R5,S5,T5))</f>
        <v/>
      </c>
      <c r="V5" s="19"/>
      <c r="W5" s="19"/>
      <c r="X5" s="19"/>
      <c r="Y5" s="19"/>
      <c r="Z5" s="19"/>
    </row>
    <row r="6" spans="1:26" ht="21" customHeight="1" x14ac:dyDescent="0.35">
      <c r="A6" s="24">
        <v>1</v>
      </c>
      <c r="B6" s="62" t="str">
        <f>IF(รายชื่อนักเรียน!D2="","",รายชื่อนักเรียน!D2&amp;รายชื่อนักเรียน!E2&amp; "  " &amp; รายชื่อนักเรียน!F2)</f>
        <v/>
      </c>
      <c r="C6" s="160"/>
      <c r="D6" s="126"/>
      <c r="E6" s="126"/>
      <c r="F6" s="126"/>
      <c r="G6" s="126"/>
      <c r="H6" s="170"/>
      <c r="I6" s="63" t="str">
        <f>IF(B6="","",SUM(D6:H6))</f>
        <v/>
      </c>
      <c r="J6" s="173"/>
      <c r="K6" s="126"/>
      <c r="L6" s="126"/>
      <c r="M6" s="126"/>
      <c r="N6" s="126"/>
      <c r="O6" s="126"/>
      <c r="P6" s="63" t="str">
        <f>IF(B6="","",SUM(K6:O6))</f>
        <v/>
      </c>
      <c r="Q6" s="126"/>
      <c r="R6" s="178" t="str">
        <f>IF(B6="","",SUM(I6,P6))</f>
        <v/>
      </c>
      <c r="S6" s="178" t="str">
        <f>IF(B6="","",SUM(J6,Q6))</f>
        <v/>
      </c>
      <c r="T6" s="126"/>
      <c r="U6" s="141" t="str">
        <f>IF(B6="","",IF(รายชื่อนักเรียน!H2="ย้ายออก","ย้ายออก",IF(รายชื่อนักเรียน!H2="แขวนลอย","แขวนลอย",SUM(R6,S6,T6))))</f>
        <v/>
      </c>
      <c r="V6" s="18"/>
      <c r="W6" s="18"/>
      <c r="X6" s="18"/>
      <c r="Y6" s="18"/>
      <c r="Z6" s="18"/>
    </row>
    <row r="7" spans="1:26" ht="21" customHeight="1" x14ac:dyDescent="0.35">
      <c r="A7" s="23">
        <v>2</v>
      </c>
      <c r="B7" s="62" t="str">
        <f>IF(รายชื่อนักเรียน!D3="","",รายชื่อนักเรียน!D3&amp;รายชื่อนักเรียน!E3&amp; "  " &amp; รายชื่อนักเรียน!F3)</f>
        <v/>
      </c>
      <c r="C7" s="160"/>
      <c r="D7" s="126"/>
      <c r="E7" s="126"/>
      <c r="F7" s="126"/>
      <c r="G7" s="126"/>
      <c r="H7" s="170"/>
      <c r="I7" s="63" t="str">
        <f>IF(B7="","",SUM(D7:H7))</f>
        <v/>
      </c>
      <c r="J7" s="173"/>
      <c r="K7" s="126"/>
      <c r="L7" s="126"/>
      <c r="M7" s="126"/>
      <c r="N7" s="126"/>
      <c r="O7" s="126"/>
      <c r="P7" s="63" t="str">
        <f>IF(B7="","",SUM(K7:O7))</f>
        <v/>
      </c>
      <c r="Q7" s="126"/>
      <c r="R7" s="178" t="str">
        <f>IF(B7="","",SUM(I7,P7))</f>
        <v/>
      </c>
      <c r="S7" s="178" t="str">
        <f t="shared" ref="S7:S50" si="0">IF(B7="","",SUM(J7,Q7))</f>
        <v/>
      </c>
      <c r="T7" s="126"/>
      <c r="U7" s="141" t="str">
        <f>IF(B7="","",IF(รายชื่อนักเรียน!H3="ย้ายออก","ย้ายออก",IF(รายชื่อนักเรียน!H3="แขวนลอย","แขวนลอย",SUM(R7,S7,T7))))</f>
        <v/>
      </c>
      <c r="V7" s="18"/>
      <c r="W7" s="18"/>
      <c r="X7" s="18"/>
      <c r="Y7" s="18"/>
      <c r="Z7" s="18"/>
    </row>
    <row r="8" spans="1:26" ht="21" customHeight="1" x14ac:dyDescent="0.35">
      <c r="A8" s="23">
        <v>3</v>
      </c>
      <c r="B8" s="62" t="str">
        <f>IF(รายชื่อนักเรียน!D4="","",รายชื่อนักเรียน!D4&amp;รายชื่อนักเรียน!E4&amp; "  " &amp; รายชื่อนักเรียน!F4)</f>
        <v/>
      </c>
      <c r="C8" s="160"/>
      <c r="D8" s="126"/>
      <c r="E8" s="126"/>
      <c r="F8" s="126"/>
      <c r="G8" s="127"/>
      <c r="H8" s="171"/>
      <c r="I8" s="63" t="str">
        <f t="shared" ref="I8:I50" si="1">IF(B8="","",SUM(D8:H8))</f>
        <v/>
      </c>
      <c r="J8" s="174"/>
      <c r="K8" s="127"/>
      <c r="L8" s="127"/>
      <c r="M8" s="127"/>
      <c r="N8" s="127"/>
      <c r="O8" s="127"/>
      <c r="P8" s="63" t="str">
        <f t="shared" ref="P8:P50" si="2">IF(B8="","",SUM(K8:O8))</f>
        <v/>
      </c>
      <c r="Q8" s="127"/>
      <c r="R8" s="178" t="str">
        <f t="shared" ref="R8:R50" si="3">IF(B8="","",SUM(I8,P8))</f>
        <v/>
      </c>
      <c r="S8" s="178" t="str">
        <f t="shared" si="0"/>
        <v/>
      </c>
      <c r="T8" s="130"/>
      <c r="U8" s="141" t="str">
        <f>IF(B8="","",IF(รายชื่อนักเรียน!H4="ย้ายออก","ย้ายออก",IF(รายชื่อนักเรียน!H4="แขวนลอย","แขวนลอย",SUM(R8,S8,T8))))</f>
        <v/>
      </c>
      <c r="V8" s="20"/>
      <c r="W8" s="18"/>
      <c r="X8" s="18"/>
      <c r="Y8" s="18"/>
      <c r="Z8" s="18"/>
    </row>
    <row r="9" spans="1:26" ht="21" customHeight="1" x14ac:dyDescent="0.35">
      <c r="A9" s="23">
        <v>4</v>
      </c>
      <c r="B9" s="62" t="str">
        <f>IF(รายชื่อนักเรียน!D5="","",รายชื่อนักเรียน!D5&amp;รายชื่อนักเรียน!E5&amp; "  " &amp; รายชื่อนักเรียน!F5)</f>
        <v/>
      </c>
      <c r="C9" s="160"/>
      <c r="D9" s="126"/>
      <c r="E9" s="126"/>
      <c r="F9" s="126"/>
      <c r="G9" s="127"/>
      <c r="H9" s="171"/>
      <c r="I9" s="63" t="str">
        <f t="shared" si="1"/>
        <v/>
      </c>
      <c r="J9" s="174"/>
      <c r="K9" s="127"/>
      <c r="L9" s="127"/>
      <c r="M9" s="127"/>
      <c r="N9" s="127"/>
      <c r="O9" s="127"/>
      <c r="P9" s="63" t="str">
        <f t="shared" si="2"/>
        <v/>
      </c>
      <c r="Q9" s="127"/>
      <c r="R9" s="178" t="str">
        <f t="shared" si="3"/>
        <v/>
      </c>
      <c r="S9" s="178" t="str">
        <f t="shared" si="0"/>
        <v/>
      </c>
      <c r="T9" s="130"/>
      <c r="U9" s="141" t="str">
        <f>IF(B9="","",IF(รายชื่อนักเรียน!H5="ย้ายออก","ย้ายออก",IF(รายชื่อนักเรียน!H5="แขวนลอย","แขวนลอย",SUM(R9,S9,T9))))</f>
        <v/>
      </c>
      <c r="V9" s="20"/>
      <c r="W9" s="18"/>
      <c r="X9" s="18"/>
      <c r="Y9" s="18"/>
      <c r="Z9" s="18"/>
    </row>
    <row r="10" spans="1:26" ht="21" customHeight="1" x14ac:dyDescent="0.35">
      <c r="A10" s="23">
        <v>5</v>
      </c>
      <c r="B10" s="62" t="str">
        <f>IF(รายชื่อนักเรียน!D6="","",รายชื่อนักเรียน!D6&amp;รายชื่อนักเรียน!E6&amp; "  " &amp; รายชื่อนักเรียน!F6)</f>
        <v/>
      </c>
      <c r="C10" s="161"/>
      <c r="D10" s="126"/>
      <c r="E10" s="127"/>
      <c r="F10" s="127"/>
      <c r="G10" s="127"/>
      <c r="H10" s="171"/>
      <c r="I10" s="63" t="str">
        <f t="shared" si="1"/>
        <v/>
      </c>
      <c r="J10" s="174"/>
      <c r="K10" s="127"/>
      <c r="L10" s="127"/>
      <c r="M10" s="127"/>
      <c r="N10" s="127"/>
      <c r="O10" s="127"/>
      <c r="P10" s="63" t="str">
        <f t="shared" si="2"/>
        <v/>
      </c>
      <c r="Q10" s="127"/>
      <c r="R10" s="178" t="str">
        <f t="shared" si="3"/>
        <v/>
      </c>
      <c r="S10" s="178" t="str">
        <f t="shared" si="0"/>
        <v/>
      </c>
      <c r="T10" s="130"/>
      <c r="U10" s="141" t="str">
        <f>IF(B10="","",IF(รายชื่อนักเรียน!H6="ย้ายออก","ย้ายออก",IF(รายชื่อนักเรียน!H6="แขวนลอย","แขวนลอย",SUM(R10,S10,T10))))</f>
        <v/>
      </c>
      <c r="V10" s="18"/>
      <c r="W10" s="18"/>
      <c r="X10" s="18"/>
      <c r="Y10" s="18"/>
      <c r="Z10" s="18"/>
    </row>
    <row r="11" spans="1:26" ht="21" customHeight="1" x14ac:dyDescent="0.35">
      <c r="A11" s="23">
        <v>6</v>
      </c>
      <c r="B11" s="62" t="str">
        <f>IF(รายชื่อนักเรียน!D7="","",รายชื่อนักเรียน!D7&amp;รายชื่อนักเรียน!E7&amp; "  " &amp; รายชื่อนักเรียน!F7)</f>
        <v/>
      </c>
      <c r="C11" s="161"/>
      <c r="D11" s="126"/>
      <c r="E11" s="127"/>
      <c r="F11" s="127"/>
      <c r="G11" s="127"/>
      <c r="H11" s="171"/>
      <c r="I11" s="63" t="str">
        <f t="shared" si="1"/>
        <v/>
      </c>
      <c r="J11" s="174"/>
      <c r="K11" s="127"/>
      <c r="L11" s="127"/>
      <c r="M11" s="127"/>
      <c r="N11" s="127"/>
      <c r="O11" s="127"/>
      <c r="P11" s="63" t="str">
        <f t="shared" si="2"/>
        <v/>
      </c>
      <c r="Q11" s="127"/>
      <c r="R11" s="178" t="str">
        <f t="shared" si="3"/>
        <v/>
      </c>
      <c r="S11" s="178" t="str">
        <f t="shared" si="0"/>
        <v/>
      </c>
      <c r="T11" s="130"/>
      <c r="U11" s="141" t="str">
        <f>IF(B11="","",IF(รายชื่อนักเรียน!H7="ย้ายออก","ย้ายออก",IF(รายชื่อนักเรียน!H7="แขวนลอย","แขวนลอย",SUM(R11,S11,T11))))</f>
        <v/>
      </c>
      <c r="V11" s="20"/>
      <c r="W11" s="18"/>
      <c r="X11" s="18"/>
      <c r="Y11" s="18"/>
      <c r="Z11" s="18"/>
    </row>
    <row r="12" spans="1:26" ht="21" customHeight="1" x14ac:dyDescent="0.35">
      <c r="A12" s="23">
        <v>7</v>
      </c>
      <c r="B12" s="62" t="str">
        <f>IF(รายชื่อนักเรียน!D8="","",รายชื่อนักเรียน!D8&amp;รายชื่อนักเรียน!E8&amp; "  " &amp; รายชื่อนักเรียน!F8)</f>
        <v/>
      </c>
      <c r="C12" s="161"/>
      <c r="D12" s="126"/>
      <c r="E12" s="127"/>
      <c r="F12" s="127"/>
      <c r="G12" s="127"/>
      <c r="H12" s="171"/>
      <c r="I12" s="63" t="str">
        <f t="shared" si="1"/>
        <v/>
      </c>
      <c r="J12" s="174"/>
      <c r="K12" s="127"/>
      <c r="L12" s="127"/>
      <c r="M12" s="127"/>
      <c r="N12" s="127"/>
      <c r="O12" s="127"/>
      <c r="P12" s="63" t="str">
        <f t="shared" si="2"/>
        <v/>
      </c>
      <c r="Q12" s="127"/>
      <c r="R12" s="178" t="str">
        <f t="shared" si="3"/>
        <v/>
      </c>
      <c r="S12" s="178" t="str">
        <f t="shared" si="0"/>
        <v/>
      </c>
      <c r="T12" s="130"/>
      <c r="U12" s="141" t="str">
        <f>IF(B12="","",IF(รายชื่อนักเรียน!H8="ย้ายออก","ย้ายออก",IF(รายชื่อนักเรียน!H8="แขวนลอย","แขวนลอย",SUM(R12,S12,T12))))</f>
        <v/>
      </c>
      <c r="V12" s="18"/>
      <c r="W12" s="18"/>
      <c r="X12" s="18"/>
      <c r="Y12" s="18"/>
      <c r="Z12" s="18"/>
    </row>
    <row r="13" spans="1:26" ht="21" customHeight="1" x14ac:dyDescent="0.35">
      <c r="A13" s="23">
        <v>8</v>
      </c>
      <c r="B13" s="62" t="str">
        <f>IF(รายชื่อนักเรียน!D9="","",รายชื่อนักเรียน!D9&amp;รายชื่อนักเรียน!E9&amp; "  " &amp; รายชื่อนักเรียน!F9)</f>
        <v/>
      </c>
      <c r="C13" s="161"/>
      <c r="D13" s="126"/>
      <c r="E13" s="127"/>
      <c r="F13" s="127"/>
      <c r="G13" s="127"/>
      <c r="H13" s="171"/>
      <c r="I13" s="63" t="str">
        <f t="shared" si="1"/>
        <v/>
      </c>
      <c r="J13" s="174"/>
      <c r="K13" s="127"/>
      <c r="L13" s="127"/>
      <c r="M13" s="127"/>
      <c r="N13" s="127"/>
      <c r="O13" s="127"/>
      <c r="P13" s="63" t="str">
        <f t="shared" si="2"/>
        <v/>
      </c>
      <c r="Q13" s="127"/>
      <c r="R13" s="178" t="str">
        <f t="shared" si="3"/>
        <v/>
      </c>
      <c r="S13" s="178" t="str">
        <f t="shared" si="0"/>
        <v/>
      </c>
      <c r="T13" s="130"/>
      <c r="U13" s="141" t="str">
        <f>IF(B13="","",IF(รายชื่อนักเรียน!H9="ย้ายออก","ย้ายออก",IF(รายชื่อนักเรียน!H9="แขวนลอย","แขวนลอย",SUM(R13,S13,T13))))</f>
        <v/>
      </c>
      <c r="V13" s="20"/>
      <c r="W13" s="18"/>
      <c r="X13" s="18"/>
      <c r="Y13" s="18"/>
      <c r="Z13" s="18"/>
    </row>
    <row r="14" spans="1:26" ht="21" customHeight="1" x14ac:dyDescent="0.35">
      <c r="A14" s="23">
        <v>9</v>
      </c>
      <c r="B14" s="62" t="str">
        <f>IF(รายชื่อนักเรียน!D10="","",รายชื่อนักเรียน!D10&amp;รายชื่อนักเรียน!E10&amp; "  " &amp; รายชื่อนักเรียน!F10)</f>
        <v/>
      </c>
      <c r="C14" s="161"/>
      <c r="D14" s="126"/>
      <c r="E14" s="127"/>
      <c r="F14" s="127"/>
      <c r="G14" s="127"/>
      <c r="H14" s="171"/>
      <c r="I14" s="63" t="str">
        <f t="shared" si="1"/>
        <v/>
      </c>
      <c r="J14" s="174"/>
      <c r="K14" s="127"/>
      <c r="L14" s="127"/>
      <c r="M14" s="127"/>
      <c r="N14" s="127"/>
      <c r="O14" s="127"/>
      <c r="P14" s="63" t="str">
        <f t="shared" si="2"/>
        <v/>
      </c>
      <c r="Q14" s="127"/>
      <c r="R14" s="178" t="str">
        <f t="shared" si="3"/>
        <v/>
      </c>
      <c r="S14" s="178" t="str">
        <f t="shared" si="0"/>
        <v/>
      </c>
      <c r="T14" s="130"/>
      <c r="U14" s="141" t="str">
        <f>IF(B14="","",IF(รายชื่อนักเรียน!H10="ย้ายออก","ย้ายออก",IF(รายชื่อนักเรียน!H10="แขวนลอย","แขวนลอย",SUM(R14,S14,T14))))</f>
        <v/>
      </c>
      <c r="V14" s="21"/>
      <c r="W14" s="18"/>
      <c r="X14" s="18"/>
      <c r="Y14" s="18"/>
      <c r="Z14" s="18"/>
    </row>
    <row r="15" spans="1:26" ht="21" customHeight="1" x14ac:dyDescent="0.35">
      <c r="A15" s="23">
        <v>10</v>
      </c>
      <c r="B15" s="62" t="str">
        <f>IF(รายชื่อนักเรียน!D11="","",รายชื่อนักเรียน!D11&amp;รายชื่อนักเรียน!E11&amp; "  " &amp; รายชื่อนักเรียน!F11)</f>
        <v/>
      </c>
      <c r="C15" s="161"/>
      <c r="D15" s="126"/>
      <c r="E15" s="127"/>
      <c r="F15" s="127"/>
      <c r="G15" s="127"/>
      <c r="H15" s="171"/>
      <c r="I15" s="63" t="str">
        <f t="shared" si="1"/>
        <v/>
      </c>
      <c r="J15" s="174"/>
      <c r="K15" s="127"/>
      <c r="L15" s="127"/>
      <c r="M15" s="127"/>
      <c r="N15" s="127"/>
      <c r="O15" s="127"/>
      <c r="P15" s="63" t="str">
        <f t="shared" si="2"/>
        <v/>
      </c>
      <c r="Q15" s="127"/>
      <c r="R15" s="178" t="str">
        <f t="shared" si="3"/>
        <v/>
      </c>
      <c r="S15" s="178" t="str">
        <f t="shared" si="0"/>
        <v/>
      </c>
      <c r="T15" s="130"/>
      <c r="U15" s="141" t="str">
        <f>IF(B15="","",IF(รายชื่อนักเรียน!H11="ย้ายออก","ย้ายออก",IF(รายชื่อนักเรียน!H11="แขวนลอย","แขวนลอย",SUM(R15,S15,T15))))</f>
        <v/>
      </c>
      <c r="V15" s="21"/>
      <c r="W15" s="18"/>
      <c r="X15" s="18"/>
      <c r="Y15" s="18"/>
      <c r="Z15" s="18"/>
    </row>
    <row r="16" spans="1:26" ht="21" customHeight="1" x14ac:dyDescent="0.35">
      <c r="A16" s="23">
        <v>11</v>
      </c>
      <c r="B16" s="62" t="str">
        <f>IF(รายชื่อนักเรียน!D12="","",รายชื่อนักเรียน!D12&amp;รายชื่อนักเรียน!E12&amp; "  " &amp; รายชื่อนักเรียน!F12)</f>
        <v/>
      </c>
      <c r="C16" s="161"/>
      <c r="D16" s="126"/>
      <c r="E16" s="127"/>
      <c r="F16" s="127"/>
      <c r="G16" s="127"/>
      <c r="H16" s="171"/>
      <c r="I16" s="63" t="str">
        <f t="shared" si="1"/>
        <v/>
      </c>
      <c r="J16" s="174"/>
      <c r="K16" s="127"/>
      <c r="L16" s="127"/>
      <c r="M16" s="127"/>
      <c r="N16" s="127"/>
      <c r="O16" s="127"/>
      <c r="P16" s="63" t="str">
        <f t="shared" si="2"/>
        <v/>
      </c>
      <c r="Q16" s="127"/>
      <c r="R16" s="178" t="str">
        <f t="shared" si="3"/>
        <v/>
      </c>
      <c r="S16" s="178" t="str">
        <f t="shared" si="0"/>
        <v/>
      </c>
      <c r="T16" s="130"/>
      <c r="U16" s="141" t="str">
        <f>IF(B16="","",IF(รายชื่อนักเรียน!H12="ย้ายออก","ย้ายออก",IF(รายชื่อนักเรียน!H12="แขวนลอย","แขวนลอย",SUM(R16,S16,T16))))</f>
        <v/>
      </c>
      <c r="V16" s="18"/>
      <c r="W16" s="18"/>
      <c r="X16" s="18"/>
      <c r="Y16" s="18"/>
      <c r="Z16" s="18"/>
    </row>
    <row r="17" spans="1:26" ht="21" customHeight="1" x14ac:dyDescent="0.35">
      <c r="A17" s="23">
        <v>12</v>
      </c>
      <c r="B17" s="62" t="str">
        <f>IF(รายชื่อนักเรียน!D13="","",รายชื่อนักเรียน!D13&amp;รายชื่อนักเรียน!E13&amp; "  " &amp; รายชื่อนักเรียน!F13)</f>
        <v/>
      </c>
      <c r="C17" s="161"/>
      <c r="D17" s="126"/>
      <c r="E17" s="127"/>
      <c r="F17" s="127"/>
      <c r="G17" s="127"/>
      <c r="H17" s="171"/>
      <c r="I17" s="63" t="str">
        <f t="shared" si="1"/>
        <v/>
      </c>
      <c r="J17" s="174"/>
      <c r="K17" s="127"/>
      <c r="L17" s="127"/>
      <c r="M17" s="127"/>
      <c r="N17" s="127"/>
      <c r="O17" s="127"/>
      <c r="P17" s="63" t="str">
        <f t="shared" si="2"/>
        <v/>
      </c>
      <c r="Q17" s="127"/>
      <c r="R17" s="178" t="str">
        <f t="shared" si="3"/>
        <v/>
      </c>
      <c r="S17" s="178" t="str">
        <f t="shared" si="0"/>
        <v/>
      </c>
      <c r="T17" s="130"/>
      <c r="U17" s="141" t="str">
        <f>IF(B17="","",IF(รายชื่อนักเรียน!H13="ย้ายออก","ย้ายออก",IF(รายชื่อนักเรียน!H13="แขวนลอย","แขวนลอย",SUM(R17,S17,T17))))</f>
        <v/>
      </c>
      <c r="V17" s="20"/>
      <c r="W17" s="18"/>
      <c r="X17" s="18"/>
      <c r="Y17" s="18"/>
      <c r="Z17" s="18"/>
    </row>
    <row r="18" spans="1:26" ht="21" customHeight="1" x14ac:dyDescent="0.35">
      <c r="A18" s="23">
        <v>13</v>
      </c>
      <c r="B18" s="62" t="str">
        <f>IF(รายชื่อนักเรียน!D14="","",รายชื่อนักเรียน!D14&amp;รายชื่อนักเรียน!E14&amp; "  " &amp; รายชื่อนักเรียน!F14)</f>
        <v/>
      </c>
      <c r="C18" s="161"/>
      <c r="D18" s="126"/>
      <c r="E18" s="127"/>
      <c r="F18" s="127"/>
      <c r="G18" s="127"/>
      <c r="H18" s="171"/>
      <c r="I18" s="63" t="str">
        <f t="shared" si="1"/>
        <v/>
      </c>
      <c r="J18" s="174"/>
      <c r="K18" s="127"/>
      <c r="L18" s="127"/>
      <c r="M18" s="127"/>
      <c r="N18" s="127"/>
      <c r="O18" s="127"/>
      <c r="P18" s="63" t="str">
        <f t="shared" si="2"/>
        <v/>
      </c>
      <c r="Q18" s="127"/>
      <c r="R18" s="178" t="str">
        <f t="shared" si="3"/>
        <v/>
      </c>
      <c r="S18" s="178" t="str">
        <f t="shared" si="0"/>
        <v/>
      </c>
      <c r="T18" s="130"/>
      <c r="U18" s="141" t="str">
        <f>IF(B18="","",IF(รายชื่อนักเรียน!H14="ย้ายออก","ย้ายออก",IF(รายชื่อนักเรียน!H14="แขวนลอย","แขวนลอย",SUM(R18,S18,T18))))</f>
        <v/>
      </c>
      <c r="V18" s="20"/>
      <c r="W18" s="18"/>
      <c r="X18" s="18"/>
      <c r="Y18" s="18"/>
      <c r="Z18" s="18"/>
    </row>
    <row r="19" spans="1:26" ht="21" customHeight="1" x14ac:dyDescent="0.35">
      <c r="A19" s="23">
        <v>14</v>
      </c>
      <c r="B19" s="62" t="str">
        <f>IF(รายชื่อนักเรียน!D15="","",รายชื่อนักเรียน!D15&amp;รายชื่อนักเรียน!E15&amp; "  " &amp; รายชื่อนักเรียน!F15)</f>
        <v/>
      </c>
      <c r="C19" s="161"/>
      <c r="D19" s="126"/>
      <c r="E19" s="127"/>
      <c r="F19" s="127"/>
      <c r="G19" s="127"/>
      <c r="H19" s="171"/>
      <c r="I19" s="63" t="str">
        <f t="shared" si="1"/>
        <v/>
      </c>
      <c r="J19" s="174"/>
      <c r="K19" s="127"/>
      <c r="L19" s="127"/>
      <c r="M19" s="127"/>
      <c r="N19" s="127"/>
      <c r="O19" s="127"/>
      <c r="P19" s="63" t="str">
        <f t="shared" si="2"/>
        <v/>
      </c>
      <c r="Q19" s="127"/>
      <c r="R19" s="178" t="str">
        <f t="shared" si="3"/>
        <v/>
      </c>
      <c r="S19" s="178" t="str">
        <f t="shared" si="0"/>
        <v/>
      </c>
      <c r="T19" s="130"/>
      <c r="U19" s="141" t="str">
        <f>IF(B19="","",IF(รายชื่อนักเรียน!H15="ย้ายออก","ย้ายออก",IF(รายชื่อนักเรียน!H15="แขวนลอย","แขวนลอย",SUM(R19,S19,T19))))</f>
        <v/>
      </c>
      <c r="V19" s="18"/>
      <c r="W19" s="18"/>
      <c r="X19" s="18"/>
      <c r="Y19" s="18"/>
      <c r="Z19" s="18"/>
    </row>
    <row r="20" spans="1:26" ht="21" customHeight="1" x14ac:dyDescent="0.35">
      <c r="A20" s="23">
        <v>15</v>
      </c>
      <c r="B20" s="62" t="str">
        <f>IF(รายชื่อนักเรียน!D16="","",รายชื่อนักเรียน!D16&amp;รายชื่อนักเรียน!E16&amp; "  " &amp; รายชื่อนักเรียน!F16)</f>
        <v/>
      </c>
      <c r="C20" s="161"/>
      <c r="D20" s="126"/>
      <c r="E20" s="127"/>
      <c r="F20" s="127"/>
      <c r="G20" s="127"/>
      <c r="H20" s="171"/>
      <c r="I20" s="63" t="str">
        <f t="shared" si="1"/>
        <v/>
      </c>
      <c r="J20" s="174"/>
      <c r="K20" s="127"/>
      <c r="L20" s="127"/>
      <c r="M20" s="127"/>
      <c r="N20" s="127"/>
      <c r="O20" s="127"/>
      <c r="P20" s="63" t="str">
        <f t="shared" si="2"/>
        <v/>
      </c>
      <c r="Q20" s="127"/>
      <c r="R20" s="178" t="str">
        <f t="shared" si="3"/>
        <v/>
      </c>
      <c r="S20" s="178" t="str">
        <f t="shared" si="0"/>
        <v/>
      </c>
      <c r="T20" s="130"/>
      <c r="U20" s="141" t="str">
        <f>IF(B20="","",IF(รายชื่อนักเรียน!H16="ย้ายออก","ย้ายออก",IF(รายชื่อนักเรียน!H16="แขวนลอย","แขวนลอย",SUM(R20,S20,T20))))</f>
        <v/>
      </c>
      <c r="V20" s="18"/>
      <c r="W20" s="18"/>
      <c r="X20" s="18"/>
      <c r="Y20" s="18"/>
      <c r="Z20" s="18"/>
    </row>
    <row r="21" spans="1:26" ht="21" customHeight="1" x14ac:dyDescent="0.35">
      <c r="A21" s="23">
        <v>16</v>
      </c>
      <c r="B21" s="62" t="str">
        <f>IF(รายชื่อนักเรียน!D17="","",รายชื่อนักเรียน!D17&amp;รายชื่อนักเรียน!E17&amp; "  " &amp; รายชื่อนักเรียน!F17)</f>
        <v/>
      </c>
      <c r="C21" s="161"/>
      <c r="D21" s="126"/>
      <c r="E21" s="127"/>
      <c r="F21" s="127"/>
      <c r="G21" s="127"/>
      <c r="H21" s="171"/>
      <c r="I21" s="63" t="str">
        <f t="shared" si="1"/>
        <v/>
      </c>
      <c r="J21" s="174"/>
      <c r="K21" s="127"/>
      <c r="L21" s="127"/>
      <c r="M21" s="127"/>
      <c r="N21" s="127"/>
      <c r="O21" s="127"/>
      <c r="P21" s="63" t="str">
        <f t="shared" si="2"/>
        <v/>
      </c>
      <c r="Q21" s="127"/>
      <c r="R21" s="178" t="str">
        <f t="shared" si="3"/>
        <v/>
      </c>
      <c r="S21" s="178" t="str">
        <f t="shared" si="0"/>
        <v/>
      </c>
      <c r="T21" s="130"/>
      <c r="U21" s="141" t="str">
        <f>IF(B21="","",IF(รายชื่อนักเรียน!H17="ย้ายออก","ย้ายออก",IF(รายชื่อนักเรียน!H17="แขวนลอย","แขวนลอย",SUM(R21,S21,T21))))</f>
        <v/>
      </c>
      <c r="V21" s="18"/>
      <c r="W21" s="18"/>
      <c r="X21" s="18"/>
      <c r="Y21" s="18"/>
      <c r="Z21" s="18"/>
    </row>
    <row r="22" spans="1:26" ht="21" customHeight="1" x14ac:dyDescent="0.35">
      <c r="A22" s="23">
        <v>17</v>
      </c>
      <c r="B22" s="62" t="str">
        <f>IF(รายชื่อนักเรียน!D18="","",รายชื่อนักเรียน!D18&amp;รายชื่อนักเรียน!E18&amp; "  " &amp; รายชื่อนักเรียน!F18)</f>
        <v/>
      </c>
      <c r="C22" s="161"/>
      <c r="D22" s="126"/>
      <c r="E22" s="127"/>
      <c r="F22" s="127"/>
      <c r="G22" s="127"/>
      <c r="H22" s="171"/>
      <c r="I22" s="63" t="str">
        <f t="shared" si="1"/>
        <v/>
      </c>
      <c r="J22" s="174"/>
      <c r="K22" s="127"/>
      <c r="L22" s="127"/>
      <c r="M22" s="127"/>
      <c r="N22" s="127"/>
      <c r="O22" s="127"/>
      <c r="P22" s="63" t="str">
        <f t="shared" si="2"/>
        <v/>
      </c>
      <c r="Q22" s="127"/>
      <c r="R22" s="178" t="str">
        <f t="shared" si="3"/>
        <v/>
      </c>
      <c r="S22" s="178" t="str">
        <f t="shared" si="0"/>
        <v/>
      </c>
      <c r="T22" s="130"/>
      <c r="U22" s="141" t="str">
        <f>IF(B22="","",IF(รายชื่อนักเรียน!H18="ย้ายออก","ย้ายออก",IF(รายชื่อนักเรียน!H18="แขวนลอย","แขวนลอย",SUM(R22,S22,T22))))</f>
        <v/>
      </c>
      <c r="V22" s="20"/>
      <c r="W22" s="18"/>
      <c r="X22" s="18"/>
      <c r="Y22" s="18"/>
      <c r="Z22" s="18"/>
    </row>
    <row r="23" spans="1:26" ht="21" customHeight="1" x14ac:dyDescent="0.35">
      <c r="A23" s="23">
        <v>18</v>
      </c>
      <c r="B23" s="62" t="str">
        <f>IF(รายชื่อนักเรียน!D19="","",รายชื่อนักเรียน!D19&amp;รายชื่อนักเรียน!E19&amp; "  " &amp; รายชื่อนักเรียน!F19)</f>
        <v/>
      </c>
      <c r="C23" s="161"/>
      <c r="D23" s="126"/>
      <c r="E23" s="127"/>
      <c r="F23" s="127"/>
      <c r="G23" s="127"/>
      <c r="H23" s="171"/>
      <c r="I23" s="63" t="str">
        <f t="shared" si="1"/>
        <v/>
      </c>
      <c r="J23" s="174"/>
      <c r="K23" s="127"/>
      <c r="L23" s="127"/>
      <c r="M23" s="127"/>
      <c r="N23" s="127"/>
      <c r="O23" s="127"/>
      <c r="P23" s="63" t="str">
        <f t="shared" si="2"/>
        <v/>
      </c>
      <c r="Q23" s="127"/>
      <c r="R23" s="178" t="str">
        <f t="shared" si="3"/>
        <v/>
      </c>
      <c r="S23" s="178" t="str">
        <f t="shared" si="0"/>
        <v/>
      </c>
      <c r="T23" s="130"/>
      <c r="U23" s="141" t="str">
        <f>IF(B23="","",IF(รายชื่อนักเรียน!H19="ย้ายออก","ย้ายออก",IF(รายชื่อนักเรียน!H19="แขวนลอย","แขวนลอย",SUM(R23,S23,T23))))</f>
        <v/>
      </c>
      <c r="V23" s="20"/>
      <c r="W23" s="18"/>
      <c r="X23" s="18"/>
      <c r="Y23" s="18"/>
      <c r="Z23" s="18"/>
    </row>
    <row r="24" spans="1:26" ht="21" customHeight="1" x14ac:dyDescent="0.35">
      <c r="A24" s="23">
        <v>19</v>
      </c>
      <c r="B24" s="62" t="str">
        <f>IF(รายชื่อนักเรียน!D20="","",รายชื่อนักเรียน!D20&amp;รายชื่อนักเรียน!E20&amp; "  " &amp; รายชื่อนักเรียน!F20)</f>
        <v/>
      </c>
      <c r="C24" s="161"/>
      <c r="D24" s="126"/>
      <c r="E24" s="127"/>
      <c r="F24" s="127"/>
      <c r="G24" s="127"/>
      <c r="H24" s="171"/>
      <c r="I24" s="63" t="str">
        <f t="shared" si="1"/>
        <v/>
      </c>
      <c r="J24" s="174"/>
      <c r="K24" s="127"/>
      <c r="L24" s="127"/>
      <c r="M24" s="127"/>
      <c r="N24" s="127"/>
      <c r="O24" s="127"/>
      <c r="P24" s="63" t="str">
        <f t="shared" si="2"/>
        <v/>
      </c>
      <c r="Q24" s="127"/>
      <c r="R24" s="178" t="str">
        <f t="shared" si="3"/>
        <v/>
      </c>
      <c r="S24" s="178" t="str">
        <f t="shared" si="0"/>
        <v/>
      </c>
      <c r="T24" s="130"/>
      <c r="U24" s="141" t="str">
        <f>IF(B24="","",IF(รายชื่อนักเรียน!H20="ย้ายออก","ย้ายออก",IF(รายชื่อนักเรียน!H20="แขวนลอย","แขวนลอย",SUM(R24,S24,T24))))</f>
        <v/>
      </c>
      <c r="V24" s="20"/>
      <c r="W24" s="18"/>
      <c r="X24" s="18"/>
      <c r="Y24" s="18"/>
      <c r="Z24" s="18"/>
    </row>
    <row r="25" spans="1:26" ht="21" customHeight="1" x14ac:dyDescent="0.35">
      <c r="A25" s="23">
        <v>20</v>
      </c>
      <c r="B25" s="62" t="str">
        <f>IF(รายชื่อนักเรียน!D21="","",รายชื่อนักเรียน!D21&amp;รายชื่อนักเรียน!E21&amp; "  " &amp; รายชื่อนักเรียน!F21)</f>
        <v/>
      </c>
      <c r="C25" s="161"/>
      <c r="D25" s="126"/>
      <c r="E25" s="127"/>
      <c r="F25" s="127"/>
      <c r="G25" s="127"/>
      <c r="H25" s="171"/>
      <c r="I25" s="63" t="str">
        <f t="shared" si="1"/>
        <v/>
      </c>
      <c r="J25" s="174"/>
      <c r="K25" s="127"/>
      <c r="L25" s="127"/>
      <c r="M25" s="127"/>
      <c r="N25" s="127"/>
      <c r="O25" s="127"/>
      <c r="P25" s="63" t="str">
        <f t="shared" si="2"/>
        <v/>
      </c>
      <c r="Q25" s="127"/>
      <c r="R25" s="178" t="str">
        <f t="shared" si="3"/>
        <v/>
      </c>
      <c r="S25" s="178" t="str">
        <f t="shared" si="0"/>
        <v/>
      </c>
      <c r="T25" s="130"/>
      <c r="U25" s="141" t="str">
        <f>IF(B25="","",IF(รายชื่อนักเรียน!H21="ย้ายออก","ย้ายออก",IF(รายชื่อนักเรียน!H21="แขวนลอย","แขวนลอย",SUM(R25,S25,T25))))</f>
        <v/>
      </c>
      <c r="V25" s="18"/>
      <c r="W25" s="18"/>
      <c r="X25" s="18"/>
      <c r="Y25" s="18"/>
      <c r="Z25" s="18"/>
    </row>
    <row r="26" spans="1:26" ht="21" customHeight="1" x14ac:dyDescent="0.35">
      <c r="A26" s="23">
        <v>21</v>
      </c>
      <c r="B26" s="62" t="str">
        <f>IF(รายชื่อนักเรียน!D22="","",รายชื่อนักเรียน!D22&amp;รายชื่อนักเรียน!E22&amp; "  " &amp; รายชื่อนักเรียน!F22)</f>
        <v/>
      </c>
      <c r="C26" s="161"/>
      <c r="D26" s="126"/>
      <c r="E26" s="127"/>
      <c r="F26" s="127"/>
      <c r="G26" s="127"/>
      <c r="H26" s="171"/>
      <c r="I26" s="63" t="str">
        <f t="shared" si="1"/>
        <v/>
      </c>
      <c r="J26" s="174"/>
      <c r="K26" s="127"/>
      <c r="L26" s="127"/>
      <c r="M26" s="127"/>
      <c r="N26" s="127"/>
      <c r="O26" s="127"/>
      <c r="P26" s="63" t="str">
        <f t="shared" si="2"/>
        <v/>
      </c>
      <c r="Q26" s="127"/>
      <c r="R26" s="178" t="str">
        <f t="shared" si="3"/>
        <v/>
      </c>
      <c r="S26" s="178" t="str">
        <f t="shared" si="0"/>
        <v/>
      </c>
      <c r="T26" s="130"/>
      <c r="U26" s="141" t="str">
        <f>IF(B26="","",IF(รายชื่อนักเรียน!H22="ย้ายออก","ย้ายออก",IF(รายชื่อนักเรียน!H22="แขวนลอย","แขวนลอย",SUM(R26,S26,T26))))</f>
        <v/>
      </c>
      <c r="V26" s="21"/>
      <c r="W26" s="18"/>
      <c r="X26" s="18"/>
      <c r="Y26" s="18"/>
      <c r="Z26" s="18"/>
    </row>
    <row r="27" spans="1:26" ht="21" customHeight="1" x14ac:dyDescent="0.35">
      <c r="A27" s="23">
        <v>22</v>
      </c>
      <c r="B27" s="62" t="str">
        <f>IF(รายชื่อนักเรียน!D23="","",รายชื่อนักเรียน!D23&amp;รายชื่อนักเรียน!E23&amp; "  " &amp; รายชื่อนักเรียน!F23)</f>
        <v/>
      </c>
      <c r="C27" s="161"/>
      <c r="D27" s="126"/>
      <c r="E27" s="127"/>
      <c r="F27" s="127"/>
      <c r="G27" s="127"/>
      <c r="H27" s="171"/>
      <c r="I27" s="63" t="str">
        <f t="shared" si="1"/>
        <v/>
      </c>
      <c r="J27" s="174"/>
      <c r="K27" s="127"/>
      <c r="L27" s="127"/>
      <c r="M27" s="127"/>
      <c r="N27" s="127"/>
      <c r="O27" s="127"/>
      <c r="P27" s="63" t="str">
        <f t="shared" si="2"/>
        <v/>
      </c>
      <c r="Q27" s="127"/>
      <c r="R27" s="178" t="str">
        <f t="shared" si="3"/>
        <v/>
      </c>
      <c r="S27" s="178" t="str">
        <f t="shared" si="0"/>
        <v/>
      </c>
      <c r="T27" s="130"/>
      <c r="U27" s="141" t="str">
        <f>IF(B27="","",IF(รายชื่อนักเรียน!H23="ย้ายออก","ย้ายออก",IF(รายชื่อนักเรียน!H23="แขวนลอย","แขวนลอย",SUM(R27,S27,T27))))</f>
        <v/>
      </c>
      <c r="V27" s="18"/>
      <c r="W27" s="18"/>
      <c r="X27" s="18"/>
      <c r="Y27" s="18"/>
      <c r="Z27" s="18"/>
    </row>
    <row r="28" spans="1:26" ht="21" customHeight="1" x14ac:dyDescent="0.35">
      <c r="A28" s="23">
        <v>23</v>
      </c>
      <c r="B28" s="62" t="str">
        <f>IF(รายชื่อนักเรียน!D24="","",รายชื่อนักเรียน!D24&amp;รายชื่อนักเรียน!E24&amp; "  " &amp; รายชื่อนักเรียน!F24)</f>
        <v/>
      </c>
      <c r="C28" s="161"/>
      <c r="D28" s="126"/>
      <c r="E28" s="127"/>
      <c r="F28" s="127"/>
      <c r="G28" s="127"/>
      <c r="H28" s="171"/>
      <c r="I28" s="63" t="str">
        <f t="shared" si="1"/>
        <v/>
      </c>
      <c r="J28" s="174"/>
      <c r="K28" s="127"/>
      <c r="L28" s="127"/>
      <c r="M28" s="127"/>
      <c r="N28" s="127"/>
      <c r="O28" s="127"/>
      <c r="P28" s="63" t="str">
        <f t="shared" si="2"/>
        <v/>
      </c>
      <c r="Q28" s="127"/>
      <c r="R28" s="178" t="str">
        <f t="shared" si="3"/>
        <v/>
      </c>
      <c r="S28" s="178" t="str">
        <f t="shared" si="0"/>
        <v/>
      </c>
      <c r="T28" s="130"/>
      <c r="U28" s="141" t="str">
        <f>IF(B28="","",IF(รายชื่อนักเรียน!H24="ย้ายออก","ย้ายออก",IF(รายชื่อนักเรียน!H24="แขวนลอย","แขวนลอย",SUM(R28,S28,T28))))</f>
        <v/>
      </c>
      <c r="V28" s="18"/>
      <c r="W28" s="18"/>
      <c r="X28" s="18"/>
      <c r="Y28" s="18"/>
      <c r="Z28" s="18"/>
    </row>
    <row r="29" spans="1:26" ht="21" customHeight="1" x14ac:dyDescent="0.35">
      <c r="A29" s="23">
        <v>24</v>
      </c>
      <c r="B29" s="62" t="str">
        <f>IF(รายชื่อนักเรียน!D25="","",รายชื่อนักเรียน!D25&amp;รายชื่อนักเรียน!E25&amp; "  " &amp; รายชื่อนักเรียน!F25)</f>
        <v/>
      </c>
      <c r="C29" s="161"/>
      <c r="D29" s="126"/>
      <c r="E29" s="127"/>
      <c r="F29" s="127"/>
      <c r="G29" s="127"/>
      <c r="H29" s="171"/>
      <c r="I29" s="63" t="str">
        <f t="shared" si="1"/>
        <v/>
      </c>
      <c r="J29" s="174"/>
      <c r="K29" s="127"/>
      <c r="L29" s="127"/>
      <c r="M29" s="127"/>
      <c r="N29" s="127"/>
      <c r="O29" s="127"/>
      <c r="P29" s="63" t="str">
        <f t="shared" si="2"/>
        <v/>
      </c>
      <c r="Q29" s="127"/>
      <c r="R29" s="178" t="str">
        <f t="shared" si="3"/>
        <v/>
      </c>
      <c r="S29" s="178" t="str">
        <f t="shared" si="0"/>
        <v/>
      </c>
      <c r="T29" s="130"/>
      <c r="U29" s="141" t="str">
        <f>IF(B29="","",IF(รายชื่อนักเรียน!H25="ย้ายออก","ย้ายออก",IF(รายชื่อนักเรียน!H25="แขวนลอย","แขวนลอย",SUM(R29,S29,T29))))</f>
        <v/>
      </c>
      <c r="V29" s="18"/>
      <c r="W29" s="18"/>
      <c r="X29" s="18"/>
      <c r="Y29" s="18"/>
      <c r="Z29" s="18"/>
    </row>
    <row r="30" spans="1:26" ht="21" customHeight="1" x14ac:dyDescent="0.35">
      <c r="A30" s="23">
        <v>25</v>
      </c>
      <c r="B30" s="62" t="str">
        <f>IF(รายชื่อนักเรียน!D26="","",รายชื่อนักเรียน!D26&amp;รายชื่อนักเรียน!E26&amp; "  " &amp; รายชื่อนักเรียน!F26)</f>
        <v/>
      </c>
      <c r="C30" s="161"/>
      <c r="D30" s="126"/>
      <c r="E30" s="127"/>
      <c r="F30" s="127"/>
      <c r="G30" s="127"/>
      <c r="H30" s="171"/>
      <c r="I30" s="63" t="str">
        <f t="shared" si="1"/>
        <v/>
      </c>
      <c r="J30" s="174"/>
      <c r="K30" s="127"/>
      <c r="L30" s="127"/>
      <c r="M30" s="127"/>
      <c r="N30" s="127"/>
      <c r="O30" s="127"/>
      <c r="P30" s="63" t="str">
        <f t="shared" si="2"/>
        <v/>
      </c>
      <c r="Q30" s="127"/>
      <c r="R30" s="178" t="str">
        <f t="shared" si="3"/>
        <v/>
      </c>
      <c r="S30" s="178" t="str">
        <f t="shared" si="0"/>
        <v/>
      </c>
      <c r="T30" s="130"/>
      <c r="U30" s="141" t="str">
        <f>IF(B30="","",IF(รายชื่อนักเรียน!H26="ย้ายออก","ย้ายออก",IF(รายชื่อนักเรียน!H26="แขวนลอย","แขวนลอย",SUM(R30,S30,T30))))</f>
        <v/>
      </c>
      <c r="V30" s="18"/>
      <c r="W30" s="18"/>
      <c r="X30" s="18"/>
      <c r="Y30" s="18"/>
      <c r="Z30" s="18"/>
    </row>
    <row r="31" spans="1:26" ht="21" customHeight="1" x14ac:dyDescent="0.35">
      <c r="A31" s="23">
        <v>26</v>
      </c>
      <c r="B31" s="62" t="str">
        <f>IF(รายชื่อนักเรียน!D27="","",รายชื่อนักเรียน!D27&amp;รายชื่อนักเรียน!E27&amp; "  " &amp; รายชื่อนักเรียน!F27)</f>
        <v/>
      </c>
      <c r="C31" s="161"/>
      <c r="D31" s="126"/>
      <c r="E31" s="127"/>
      <c r="F31" s="127"/>
      <c r="G31" s="127"/>
      <c r="H31" s="171"/>
      <c r="I31" s="63" t="str">
        <f t="shared" si="1"/>
        <v/>
      </c>
      <c r="J31" s="174"/>
      <c r="K31" s="127"/>
      <c r="L31" s="127"/>
      <c r="M31" s="127"/>
      <c r="N31" s="127"/>
      <c r="O31" s="127"/>
      <c r="P31" s="63" t="str">
        <f t="shared" si="2"/>
        <v/>
      </c>
      <c r="Q31" s="127"/>
      <c r="R31" s="178" t="str">
        <f t="shared" si="3"/>
        <v/>
      </c>
      <c r="S31" s="178" t="str">
        <f t="shared" si="0"/>
        <v/>
      </c>
      <c r="T31" s="130"/>
      <c r="U31" s="141" t="str">
        <f>IF(B31="","",IF(รายชื่อนักเรียน!H27="ย้ายออก","ย้ายออก",IF(รายชื่อนักเรียน!H27="แขวนลอย","แขวนลอย",SUM(R31,S31,T31))))</f>
        <v/>
      </c>
      <c r="V31" s="18"/>
      <c r="W31" s="18"/>
      <c r="X31" s="18"/>
      <c r="Y31" s="18"/>
      <c r="Z31" s="18"/>
    </row>
    <row r="32" spans="1:26" ht="21" customHeight="1" x14ac:dyDescent="0.35">
      <c r="A32" s="23">
        <v>27</v>
      </c>
      <c r="B32" s="62" t="str">
        <f>IF(รายชื่อนักเรียน!D28="","",รายชื่อนักเรียน!D28&amp;รายชื่อนักเรียน!E28&amp; "  " &amp; รายชื่อนักเรียน!F28)</f>
        <v/>
      </c>
      <c r="C32" s="161"/>
      <c r="D32" s="126"/>
      <c r="E32" s="127"/>
      <c r="F32" s="127"/>
      <c r="G32" s="127"/>
      <c r="H32" s="171"/>
      <c r="I32" s="63" t="str">
        <f t="shared" si="1"/>
        <v/>
      </c>
      <c r="J32" s="174"/>
      <c r="K32" s="127"/>
      <c r="L32" s="127"/>
      <c r="M32" s="127"/>
      <c r="N32" s="127"/>
      <c r="O32" s="127"/>
      <c r="P32" s="63" t="str">
        <f t="shared" si="2"/>
        <v/>
      </c>
      <c r="Q32" s="127"/>
      <c r="R32" s="178" t="str">
        <f t="shared" si="3"/>
        <v/>
      </c>
      <c r="S32" s="178" t="str">
        <f t="shared" si="0"/>
        <v/>
      </c>
      <c r="T32" s="130"/>
      <c r="U32" s="141" t="str">
        <f>IF(B32="","",IF(รายชื่อนักเรียน!H28="ย้ายออก","ย้ายออก",IF(รายชื่อนักเรียน!H28="แขวนลอย","แขวนลอย",SUM(R32,S32,T32))))</f>
        <v/>
      </c>
      <c r="V32" s="18"/>
      <c r="W32" s="18"/>
      <c r="X32" s="18"/>
      <c r="Y32" s="18"/>
      <c r="Z32" s="18"/>
    </row>
    <row r="33" spans="1:26" ht="21" customHeight="1" x14ac:dyDescent="0.35">
      <c r="A33" s="23">
        <v>28</v>
      </c>
      <c r="B33" s="62" t="str">
        <f>IF(รายชื่อนักเรียน!D29="","",รายชื่อนักเรียน!D29&amp;รายชื่อนักเรียน!E29&amp; "  " &amp; รายชื่อนักเรียน!F29)</f>
        <v/>
      </c>
      <c r="C33" s="161"/>
      <c r="D33" s="126"/>
      <c r="E33" s="127"/>
      <c r="F33" s="127"/>
      <c r="G33" s="127"/>
      <c r="H33" s="171"/>
      <c r="I33" s="63" t="str">
        <f t="shared" si="1"/>
        <v/>
      </c>
      <c r="J33" s="174"/>
      <c r="K33" s="127"/>
      <c r="L33" s="127"/>
      <c r="M33" s="127"/>
      <c r="N33" s="127"/>
      <c r="O33" s="127"/>
      <c r="P33" s="63" t="str">
        <f t="shared" si="2"/>
        <v/>
      </c>
      <c r="Q33" s="127"/>
      <c r="R33" s="178" t="str">
        <f t="shared" si="3"/>
        <v/>
      </c>
      <c r="S33" s="178" t="str">
        <f t="shared" si="0"/>
        <v/>
      </c>
      <c r="T33" s="130"/>
      <c r="U33" s="141" t="str">
        <f>IF(B33="","",IF(รายชื่อนักเรียน!H29="ย้ายออก","ย้ายออก",IF(รายชื่อนักเรียน!H29="แขวนลอย","แขวนลอย",SUM(R33,S33,T33))))</f>
        <v/>
      </c>
      <c r="V33" s="21"/>
      <c r="W33" s="18"/>
      <c r="X33" s="18"/>
      <c r="Y33" s="18"/>
      <c r="Z33" s="18"/>
    </row>
    <row r="34" spans="1:26" ht="21" customHeight="1" x14ac:dyDescent="0.35">
      <c r="A34" s="23">
        <v>29</v>
      </c>
      <c r="B34" s="62" t="str">
        <f>IF(รายชื่อนักเรียน!D30="","",รายชื่อนักเรียน!D30&amp;รายชื่อนักเรียน!E30&amp; "  " &amp; รายชื่อนักเรียน!F30)</f>
        <v/>
      </c>
      <c r="C34" s="161"/>
      <c r="D34" s="126"/>
      <c r="E34" s="127"/>
      <c r="F34" s="127"/>
      <c r="G34" s="127"/>
      <c r="H34" s="171"/>
      <c r="I34" s="63" t="str">
        <f t="shared" si="1"/>
        <v/>
      </c>
      <c r="J34" s="174"/>
      <c r="K34" s="127"/>
      <c r="L34" s="127"/>
      <c r="M34" s="127"/>
      <c r="N34" s="127"/>
      <c r="O34" s="127"/>
      <c r="P34" s="63" t="str">
        <f t="shared" si="2"/>
        <v/>
      </c>
      <c r="Q34" s="127"/>
      <c r="R34" s="178" t="str">
        <f t="shared" si="3"/>
        <v/>
      </c>
      <c r="S34" s="178" t="str">
        <f t="shared" si="0"/>
        <v/>
      </c>
      <c r="T34" s="130"/>
      <c r="U34" s="141" t="str">
        <f>IF(B34="","",IF(รายชื่อนักเรียน!H30="ย้ายออก","ย้ายออก",IF(รายชื่อนักเรียน!H30="แขวนลอย","แขวนลอย",SUM(R34,S34,T34))))</f>
        <v/>
      </c>
      <c r="V34" s="21"/>
      <c r="W34" s="18"/>
      <c r="X34" s="18"/>
      <c r="Y34" s="18"/>
      <c r="Z34" s="18"/>
    </row>
    <row r="35" spans="1:26" ht="21" customHeight="1" x14ac:dyDescent="0.35">
      <c r="A35" s="23">
        <v>30</v>
      </c>
      <c r="B35" s="62" t="str">
        <f>IF(รายชื่อนักเรียน!D31="","",รายชื่อนักเรียน!D31&amp;รายชื่อนักเรียน!E31&amp; "  " &amp; รายชื่อนักเรียน!F31)</f>
        <v/>
      </c>
      <c r="C35" s="161"/>
      <c r="D35" s="126"/>
      <c r="E35" s="127"/>
      <c r="F35" s="127"/>
      <c r="G35" s="127"/>
      <c r="H35" s="171"/>
      <c r="I35" s="63" t="str">
        <f t="shared" si="1"/>
        <v/>
      </c>
      <c r="J35" s="174"/>
      <c r="K35" s="127"/>
      <c r="L35" s="127"/>
      <c r="M35" s="127"/>
      <c r="N35" s="127"/>
      <c r="O35" s="127"/>
      <c r="P35" s="63" t="str">
        <f t="shared" si="2"/>
        <v/>
      </c>
      <c r="Q35" s="127"/>
      <c r="R35" s="178" t="str">
        <f t="shared" si="3"/>
        <v/>
      </c>
      <c r="S35" s="178" t="str">
        <f t="shared" si="0"/>
        <v/>
      </c>
      <c r="T35" s="130"/>
      <c r="U35" s="141" t="str">
        <f>IF(B35="","",IF(รายชื่อนักเรียน!H31="ย้ายออก","ย้ายออก",IF(รายชื่อนักเรียน!H31="แขวนลอย","แขวนลอย",SUM(R35,S35,T35))))</f>
        <v/>
      </c>
      <c r="V35" s="18"/>
      <c r="W35" s="18"/>
      <c r="X35" s="18"/>
      <c r="Y35" s="18"/>
      <c r="Z35" s="18"/>
    </row>
    <row r="36" spans="1:26" ht="21" customHeight="1" x14ac:dyDescent="0.35">
      <c r="A36" s="23">
        <v>31</v>
      </c>
      <c r="B36" s="62" t="str">
        <f>IF(รายชื่อนักเรียน!D32="","",รายชื่อนักเรียน!D32&amp;รายชื่อนักเรียน!E32&amp; "  " &amp; รายชื่อนักเรียน!F32)</f>
        <v/>
      </c>
      <c r="C36" s="161"/>
      <c r="D36" s="126"/>
      <c r="E36" s="127"/>
      <c r="F36" s="127"/>
      <c r="G36" s="127"/>
      <c r="H36" s="171"/>
      <c r="I36" s="63" t="str">
        <f t="shared" si="1"/>
        <v/>
      </c>
      <c r="J36" s="174"/>
      <c r="K36" s="127"/>
      <c r="L36" s="127"/>
      <c r="M36" s="127"/>
      <c r="N36" s="127"/>
      <c r="O36" s="127"/>
      <c r="P36" s="63" t="str">
        <f t="shared" si="2"/>
        <v/>
      </c>
      <c r="Q36" s="127"/>
      <c r="R36" s="178" t="str">
        <f t="shared" si="3"/>
        <v/>
      </c>
      <c r="S36" s="178" t="str">
        <f t="shared" si="0"/>
        <v/>
      </c>
      <c r="T36" s="130"/>
      <c r="U36" s="141" t="str">
        <f>IF(B36="","",IF(รายชื่อนักเรียน!H32="ย้ายออก","ย้ายออก",IF(รายชื่อนักเรียน!H32="แขวนลอย","แขวนลอย",SUM(R36,S36,T36))))</f>
        <v/>
      </c>
      <c r="V36" s="18"/>
      <c r="W36" s="18"/>
      <c r="X36" s="18"/>
      <c r="Y36" s="18"/>
      <c r="Z36" s="18"/>
    </row>
    <row r="37" spans="1:26" ht="21" customHeight="1" x14ac:dyDescent="0.35">
      <c r="A37" s="23">
        <v>32</v>
      </c>
      <c r="B37" s="62" t="str">
        <f>IF(รายชื่อนักเรียน!D33="","",รายชื่อนักเรียน!D33&amp;รายชื่อนักเรียน!E33&amp; "  " &amp; รายชื่อนักเรียน!F33)</f>
        <v/>
      </c>
      <c r="C37" s="161"/>
      <c r="D37" s="126"/>
      <c r="E37" s="127"/>
      <c r="F37" s="127"/>
      <c r="G37" s="127"/>
      <c r="H37" s="171"/>
      <c r="I37" s="63" t="str">
        <f t="shared" si="1"/>
        <v/>
      </c>
      <c r="J37" s="174"/>
      <c r="K37" s="127"/>
      <c r="L37" s="127"/>
      <c r="M37" s="127"/>
      <c r="N37" s="127"/>
      <c r="O37" s="127"/>
      <c r="P37" s="63" t="str">
        <f t="shared" si="2"/>
        <v/>
      </c>
      <c r="Q37" s="127"/>
      <c r="R37" s="178" t="str">
        <f t="shared" si="3"/>
        <v/>
      </c>
      <c r="S37" s="178" t="str">
        <f t="shared" si="0"/>
        <v/>
      </c>
      <c r="T37" s="130"/>
      <c r="U37" s="141" t="str">
        <f>IF(B37="","",IF(รายชื่อนักเรียน!H33="ย้ายออก","ย้ายออก",IF(รายชื่อนักเรียน!H33="แขวนลอย","แขวนลอย",SUM(R37,S37,T37))))</f>
        <v/>
      </c>
      <c r="V37" s="18"/>
      <c r="W37" s="18"/>
      <c r="X37" s="18"/>
      <c r="Y37" s="18"/>
      <c r="Z37" s="18"/>
    </row>
    <row r="38" spans="1:26" ht="21" customHeight="1" x14ac:dyDescent="0.35">
      <c r="A38" s="23">
        <v>33</v>
      </c>
      <c r="B38" s="62" t="str">
        <f>IF(รายชื่อนักเรียน!D34="","",รายชื่อนักเรียน!D34&amp;รายชื่อนักเรียน!E34&amp; "  " &amp; รายชื่อนักเรียน!F34)</f>
        <v/>
      </c>
      <c r="C38" s="161"/>
      <c r="D38" s="126"/>
      <c r="E38" s="127"/>
      <c r="F38" s="127"/>
      <c r="G38" s="127"/>
      <c r="H38" s="171"/>
      <c r="I38" s="63" t="str">
        <f t="shared" si="1"/>
        <v/>
      </c>
      <c r="J38" s="174"/>
      <c r="K38" s="127"/>
      <c r="L38" s="127"/>
      <c r="M38" s="127"/>
      <c r="N38" s="127"/>
      <c r="O38" s="127"/>
      <c r="P38" s="63" t="str">
        <f t="shared" si="2"/>
        <v/>
      </c>
      <c r="Q38" s="127"/>
      <c r="R38" s="178" t="str">
        <f t="shared" si="3"/>
        <v/>
      </c>
      <c r="S38" s="178" t="str">
        <f t="shared" si="0"/>
        <v/>
      </c>
      <c r="T38" s="130"/>
      <c r="U38" s="141" t="str">
        <f>IF(B38="","",IF(รายชื่อนักเรียน!H34="ย้ายออก","ย้ายออก",IF(รายชื่อนักเรียน!H34="แขวนลอย","แขวนลอย",SUM(R38,S38,T38))))</f>
        <v/>
      </c>
      <c r="V38" s="18"/>
      <c r="W38" s="18"/>
      <c r="X38" s="18"/>
      <c r="Y38" s="18"/>
      <c r="Z38" s="18"/>
    </row>
    <row r="39" spans="1:26" ht="21" customHeight="1" x14ac:dyDescent="0.35">
      <c r="A39" s="23">
        <v>34</v>
      </c>
      <c r="B39" s="62" t="str">
        <f>IF(รายชื่อนักเรียน!D35="","",รายชื่อนักเรียน!D35&amp;รายชื่อนักเรียน!E35&amp; "  " &amp; รายชื่อนักเรียน!F35)</f>
        <v/>
      </c>
      <c r="C39" s="161"/>
      <c r="D39" s="126"/>
      <c r="E39" s="127"/>
      <c r="F39" s="127"/>
      <c r="G39" s="127"/>
      <c r="H39" s="171"/>
      <c r="I39" s="63" t="str">
        <f t="shared" si="1"/>
        <v/>
      </c>
      <c r="J39" s="174"/>
      <c r="K39" s="127"/>
      <c r="L39" s="127"/>
      <c r="M39" s="127"/>
      <c r="N39" s="127"/>
      <c r="O39" s="127"/>
      <c r="P39" s="63" t="str">
        <f t="shared" si="2"/>
        <v/>
      </c>
      <c r="Q39" s="127"/>
      <c r="R39" s="178" t="str">
        <f t="shared" si="3"/>
        <v/>
      </c>
      <c r="S39" s="178" t="str">
        <f t="shared" si="0"/>
        <v/>
      </c>
      <c r="T39" s="130"/>
      <c r="U39" s="141" t="str">
        <f>IF(B39="","",IF(รายชื่อนักเรียน!H35="ย้ายออก","ย้ายออก",IF(รายชื่อนักเรียน!H35="แขวนลอย","แขวนลอย",SUM(R39,S39,T39))))</f>
        <v/>
      </c>
      <c r="V39" s="21"/>
      <c r="W39" s="18"/>
      <c r="X39" s="18"/>
      <c r="Y39" s="18"/>
      <c r="Z39" s="18"/>
    </row>
    <row r="40" spans="1:26" ht="21" customHeight="1" x14ac:dyDescent="0.35">
      <c r="A40" s="23">
        <v>35</v>
      </c>
      <c r="B40" s="62" t="str">
        <f>IF(รายชื่อนักเรียน!D36="","",รายชื่อนักเรียน!D36&amp;รายชื่อนักเรียน!E36&amp; "  " &amp; รายชื่อนักเรียน!F36)</f>
        <v/>
      </c>
      <c r="C40" s="161"/>
      <c r="D40" s="126"/>
      <c r="E40" s="127"/>
      <c r="F40" s="127"/>
      <c r="G40" s="127"/>
      <c r="H40" s="171"/>
      <c r="I40" s="63" t="str">
        <f t="shared" si="1"/>
        <v/>
      </c>
      <c r="J40" s="174"/>
      <c r="K40" s="127"/>
      <c r="L40" s="127"/>
      <c r="M40" s="127"/>
      <c r="N40" s="127"/>
      <c r="O40" s="127"/>
      <c r="P40" s="63" t="str">
        <f t="shared" si="2"/>
        <v/>
      </c>
      <c r="Q40" s="127"/>
      <c r="R40" s="178" t="str">
        <f t="shared" si="3"/>
        <v/>
      </c>
      <c r="S40" s="178" t="str">
        <f t="shared" si="0"/>
        <v/>
      </c>
      <c r="T40" s="130"/>
      <c r="U40" s="141" t="str">
        <f>IF(B40="","",IF(รายชื่อนักเรียน!H36="ย้ายออก","ย้ายออก",IF(รายชื่อนักเรียน!H36="แขวนลอย","แขวนลอย",SUM(R40,S40,T40))))</f>
        <v/>
      </c>
      <c r="V40" s="21"/>
      <c r="W40" s="18"/>
      <c r="X40" s="18"/>
      <c r="Y40" s="18"/>
      <c r="Z40" s="18"/>
    </row>
    <row r="41" spans="1:26" ht="21" customHeight="1" x14ac:dyDescent="0.35">
      <c r="A41" s="23">
        <v>36</v>
      </c>
      <c r="B41" s="62" t="str">
        <f>IF(รายชื่อนักเรียน!D37="","",รายชื่อนักเรียน!D37&amp;รายชื่อนักเรียน!E37&amp; "  " &amp; รายชื่อนักเรียน!F37)</f>
        <v/>
      </c>
      <c r="C41" s="161"/>
      <c r="D41" s="126"/>
      <c r="E41" s="127"/>
      <c r="F41" s="127"/>
      <c r="G41" s="127"/>
      <c r="H41" s="171"/>
      <c r="I41" s="63" t="str">
        <f t="shared" si="1"/>
        <v/>
      </c>
      <c r="J41" s="174"/>
      <c r="K41" s="127"/>
      <c r="L41" s="127"/>
      <c r="M41" s="127"/>
      <c r="N41" s="127"/>
      <c r="O41" s="127"/>
      <c r="P41" s="63" t="str">
        <f t="shared" si="2"/>
        <v/>
      </c>
      <c r="Q41" s="127"/>
      <c r="R41" s="178" t="str">
        <f t="shared" si="3"/>
        <v/>
      </c>
      <c r="S41" s="178" t="str">
        <f t="shared" si="0"/>
        <v/>
      </c>
      <c r="T41" s="130"/>
      <c r="U41" s="141" t="str">
        <f>IF(B41="","",IF(รายชื่อนักเรียน!H37="ย้ายออก","ย้ายออก",IF(รายชื่อนักเรียน!H37="แขวนลอย","แขวนลอย",SUM(R41,S41,T41))))</f>
        <v/>
      </c>
      <c r="V41" s="20"/>
      <c r="W41" s="18"/>
      <c r="X41" s="18"/>
      <c r="Y41" s="18"/>
      <c r="Z41" s="18"/>
    </row>
    <row r="42" spans="1:26" ht="21" customHeight="1" x14ac:dyDescent="0.35">
      <c r="A42" s="23">
        <v>37</v>
      </c>
      <c r="B42" s="62" t="str">
        <f>IF(รายชื่อนักเรียน!D38="","",รายชื่อนักเรียน!D38&amp;รายชื่อนักเรียน!E38&amp; "  " &amp; รายชื่อนักเรียน!F38)</f>
        <v/>
      </c>
      <c r="C42" s="161"/>
      <c r="D42" s="126"/>
      <c r="E42" s="127"/>
      <c r="F42" s="127"/>
      <c r="G42" s="127"/>
      <c r="H42" s="171"/>
      <c r="I42" s="63" t="str">
        <f t="shared" si="1"/>
        <v/>
      </c>
      <c r="J42" s="174"/>
      <c r="K42" s="127"/>
      <c r="L42" s="127"/>
      <c r="M42" s="127"/>
      <c r="N42" s="127"/>
      <c r="O42" s="127"/>
      <c r="P42" s="63" t="str">
        <f t="shared" si="2"/>
        <v/>
      </c>
      <c r="Q42" s="127"/>
      <c r="R42" s="178" t="str">
        <f t="shared" si="3"/>
        <v/>
      </c>
      <c r="S42" s="178" t="str">
        <f t="shared" si="0"/>
        <v/>
      </c>
      <c r="T42" s="130"/>
      <c r="U42" s="141" t="str">
        <f>IF(B42="","",IF(รายชื่อนักเรียน!H38="ย้ายออก","ย้ายออก",IF(รายชื่อนักเรียน!H38="แขวนลอย","แขวนลอย",SUM(R42,S42,T42))))</f>
        <v/>
      </c>
      <c r="V42" s="18"/>
      <c r="W42" s="18"/>
      <c r="X42" s="18"/>
      <c r="Y42" s="18"/>
      <c r="Z42" s="18"/>
    </row>
    <row r="43" spans="1:26" ht="21" customHeight="1" x14ac:dyDescent="0.35">
      <c r="A43" s="23">
        <v>38</v>
      </c>
      <c r="B43" s="62" t="str">
        <f>IF(รายชื่อนักเรียน!D39="","",รายชื่อนักเรียน!D39&amp;รายชื่อนักเรียน!E39&amp; "  " &amp; รายชื่อนักเรียน!F39)</f>
        <v/>
      </c>
      <c r="C43" s="161"/>
      <c r="D43" s="126"/>
      <c r="E43" s="127"/>
      <c r="F43" s="127"/>
      <c r="G43" s="127"/>
      <c r="H43" s="171"/>
      <c r="I43" s="63" t="str">
        <f t="shared" si="1"/>
        <v/>
      </c>
      <c r="J43" s="174"/>
      <c r="K43" s="127"/>
      <c r="L43" s="127"/>
      <c r="M43" s="127"/>
      <c r="N43" s="127"/>
      <c r="O43" s="127"/>
      <c r="P43" s="63" t="str">
        <f t="shared" si="2"/>
        <v/>
      </c>
      <c r="Q43" s="127"/>
      <c r="R43" s="178" t="str">
        <f t="shared" si="3"/>
        <v/>
      </c>
      <c r="S43" s="178" t="str">
        <f t="shared" si="0"/>
        <v/>
      </c>
      <c r="T43" s="130"/>
      <c r="U43" s="141" t="str">
        <f>IF(B43="","",IF(รายชื่อนักเรียน!H39="ย้ายออก","ย้ายออก",IF(รายชื่อนักเรียน!H39="แขวนลอย","แขวนลอย",SUM(R43,S43,T43))))</f>
        <v/>
      </c>
      <c r="V43" s="18"/>
      <c r="W43" s="18"/>
      <c r="X43" s="18"/>
      <c r="Y43" s="18"/>
      <c r="Z43" s="18"/>
    </row>
    <row r="44" spans="1:26" ht="21" customHeight="1" x14ac:dyDescent="0.35">
      <c r="A44" s="23">
        <v>39</v>
      </c>
      <c r="B44" s="62" t="str">
        <f>IF(รายชื่อนักเรียน!D40="","",รายชื่อนักเรียน!D40&amp;รายชื่อนักเรียน!E40&amp; "  " &amp; รายชื่อนักเรียน!F40)</f>
        <v/>
      </c>
      <c r="C44" s="161"/>
      <c r="D44" s="126"/>
      <c r="E44" s="127"/>
      <c r="F44" s="127"/>
      <c r="G44" s="127"/>
      <c r="H44" s="171"/>
      <c r="I44" s="63" t="str">
        <f t="shared" si="1"/>
        <v/>
      </c>
      <c r="J44" s="174"/>
      <c r="K44" s="127"/>
      <c r="L44" s="127"/>
      <c r="M44" s="127"/>
      <c r="N44" s="127"/>
      <c r="O44" s="127"/>
      <c r="P44" s="63" t="str">
        <f t="shared" si="2"/>
        <v/>
      </c>
      <c r="Q44" s="127"/>
      <c r="R44" s="178" t="str">
        <f t="shared" si="3"/>
        <v/>
      </c>
      <c r="S44" s="178" t="str">
        <f t="shared" si="0"/>
        <v/>
      </c>
      <c r="T44" s="130"/>
      <c r="U44" s="141" t="str">
        <f>IF(B44="","",IF(รายชื่อนักเรียน!H40="ย้ายออก","ย้ายออก",IF(รายชื่อนักเรียน!H40="แขวนลอย","แขวนลอย",SUM(R44,S44,T44))))</f>
        <v/>
      </c>
      <c r="V44" s="21"/>
      <c r="W44" s="18"/>
      <c r="X44" s="18"/>
      <c r="Y44" s="18"/>
      <c r="Z44" s="18"/>
    </row>
    <row r="45" spans="1:26" ht="21" customHeight="1" x14ac:dyDescent="0.35">
      <c r="A45" s="23">
        <v>40</v>
      </c>
      <c r="B45" s="62" t="str">
        <f>IF(รายชื่อนักเรียน!D41="","",รายชื่อนักเรียน!D41&amp;รายชื่อนักเรียน!E41&amp; "  " &amp; รายชื่อนักเรียน!F41)</f>
        <v/>
      </c>
      <c r="C45" s="161"/>
      <c r="D45" s="126"/>
      <c r="E45" s="127"/>
      <c r="F45" s="127"/>
      <c r="G45" s="127"/>
      <c r="H45" s="171"/>
      <c r="I45" s="63" t="str">
        <f t="shared" si="1"/>
        <v/>
      </c>
      <c r="J45" s="174"/>
      <c r="K45" s="127"/>
      <c r="L45" s="127"/>
      <c r="M45" s="127"/>
      <c r="N45" s="127"/>
      <c r="O45" s="127"/>
      <c r="P45" s="63" t="str">
        <f t="shared" si="2"/>
        <v/>
      </c>
      <c r="Q45" s="127"/>
      <c r="R45" s="178" t="str">
        <f t="shared" si="3"/>
        <v/>
      </c>
      <c r="S45" s="178" t="str">
        <f t="shared" si="0"/>
        <v/>
      </c>
      <c r="T45" s="130"/>
      <c r="U45" s="141" t="str">
        <f>IF(B45="","",IF(รายชื่อนักเรียน!H41="ย้ายออก","ย้ายออก",IF(รายชื่อนักเรียน!H41="แขวนลอย","แขวนลอย",SUM(R45,S45,T45))))</f>
        <v/>
      </c>
      <c r="V45" s="18"/>
      <c r="W45" s="18"/>
      <c r="X45" s="18"/>
      <c r="Y45" s="18"/>
      <c r="Z45" s="18"/>
    </row>
    <row r="46" spans="1:26" ht="21" customHeight="1" x14ac:dyDescent="0.35">
      <c r="A46" s="23">
        <v>41</v>
      </c>
      <c r="B46" s="62" t="str">
        <f>IF(รายชื่อนักเรียน!D42="","",รายชื่อนักเรียน!D42&amp;รายชื่อนักเรียน!E42&amp; "  " &amp; รายชื่อนักเรียน!F42)</f>
        <v/>
      </c>
      <c r="C46" s="161"/>
      <c r="D46" s="126"/>
      <c r="E46" s="127"/>
      <c r="F46" s="127"/>
      <c r="G46" s="127"/>
      <c r="H46" s="171"/>
      <c r="I46" s="63" t="str">
        <f t="shared" si="1"/>
        <v/>
      </c>
      <c r="J46" s="174"/>
      <c r="K46" s="127"/>
      <c r="L46" s="127"/>
      <c r="M46" s="127"/>
      <c r="N46" s="127"/>
      <c r="O46" s="127"/>
      <c r="P46" s="63" t="str">
        <f t="shared" si="2"/>
        <v/>
      </c>
      <c r="Q46" s="127"/>
      <c r="R46" s="178" t="str">
        <f t="shared" si="3"/>
        <v/>
      </c>
      <c r="S46" s="178" t="str">
        <f t="shared" si="0"/>
        <v/>
      </c>
      <c r="T46" s="130"/>
      <c r="U46" s="141" t="str">
        <f>IF(B46="","",IF(รายชื่อนักเรียน!H42="ย้ายออก","ย้ายออก",IF(รายชื่อนักเรียน!H42="แขวนลอย","แขวนลอย",SUM(R46,S46,T46))))</f>
        <v/>
      </c>
      <c r="V46" s="20"/>
      <c r="W46" s="18"/>
      <c r="X46" s="18"/>
      <c r="Y46" s="18"/>
      <c r="Z46" s="18"/>
    </row>
    <row r="47" spans="1:26" ht="21" customHeight="1" x14ac:dyDescent="0.35">
      <c r="A47" s="23">
        <v>42</v>
      </c>
      <c r="B47" s="62" t="str">
        <f>IF(รายชื่อนักเรียน!D43="","",รายชื่อนักเรียน!D43&amp;รายชื่อนักเรียน!E43&amp; "  " &amp; รายชื่อนักเรียน!F43)</f>
        <v/>
      </c>
      <c r="C47" s="161"/>
      <c r="D47" s="126"/>
      <c r="E47" s="127"/>
      <c r="F47" s="127"/>
      <c r="G47" s="127"/>
      <c r="H47" s="171"/>
      <c r="I47" s="63" t="str">
        <f t="shared" si="1"/>
        <v/>
      </c>
      <c r="J47" s="174"/>
      <c r="K47" s="127"/>
      <c r="L47" s="127"/>
      <c r="M47" s="127"/>
      <c r="N47" s="127"/>
      <c r="O47" s="127"/>
      <c r="P47" s="63" t="str">
        <f t="shared" si="2"/>
        <v/>
      </c>
      <c r="Q47" s="127"/>
      <c r="R47" s="178" t="str">
        <f t="shared" si="3"/>
        <v/>
      </c>
      <c r="S47" s="178" t="str">
        <f t="shared" si="0"/>
        <v/>
      </c>
      <c r="T47" s="130"/>
      <c r="U47" s="141" t="str">
        <f>IF(B47="","",IF(รายชื่อนักเรียน!H43="ย้ายออก","ย้ายออก",IF(รายชื่อนักเรียน!H43="แขวนลอย","แขวนลอย",SUM(R47,S47,T47))))</f>
        <v/>
      </c>
      <c r="V47" s="20"/>
      <c r="W47" s="18"/>
      <c r="X47" s="18"/>
      <c r="Y47" s="18"/>
      <c r="Z47" s="18"/>
    </row>
    <row r="48" spans="1:26" ht="21" customHeight="1" x14ac:dyDescent="0.35">
      <c r="A48" s="23">
        <v>43</v>
      </c>
      <c r="B48" s="62" t="str">
        <f>IF(รายชื่อนักเรียน!D44="","",รายชื่อนักเรียน!D44&amp;รายชื่อนักเรียน!E44&amp; "  " &amp; รายชื่อนักเรียน!F44)</f>
        <v/>
      </c>
      <c r="C48" s="161"/>
      <c r="D48" s="126"/>
      <c r="E48" s="127"/>
      <c r="F48" s="127"/>
      <c r="G48" s="127"/>
      <c r="H48" s="171"/>
      <c r="I48" s="63" t="str">
        <f t="shared" si="1"/>
        <v/>
      </c>
      <c r="J48" s="174"/>
      <c r="K48" s="127"/>
      <c r="L48" s="127"/>
      <c r="M48" s="127"/>
      <c r="N48" s="127"/>
      <c r="O48" s="127"/>
      <c r="P48" s="63" t="str">
        <f t="shared" si="2"/>
        <v/>
      </c>
      <c r="Q48" s="127"/>
      <c r="R48" s="178" t="str">
        <f t="shared" si="3"/>
        <v/>
      </c>
      <c r="S48" s="178" t="str">
        <f t="shared" si="0"/>
        <v/>
      </c>
      <c r="T48" s="130"/>
      <c r="U48" s="141" t="str">
        <f>IF(B48="","",IF(รายชื่อนักเรียน!H44="ย้ายออก","ย้ายออก",IF(รายชื่อนักเรียน!H44="แขวนลอย","แขวนลอย",SUM(R48,S48,T48))))</f>
        <v/>
      </c>
      <c r="V48" s="20"/>
      <c r="W48" s="18"/>
      <c r="X48" s="18"/>
      <c r="Y48" s="18"/>
      <c r="Z48" s="18"/>
    </row>
    <row r="49" spans="1:26" ht="21" customHeight="1" x14ac:dyDescent="0.35">
      <c r="A49" s="23">
        <v>44</v>
      </c>
      <c r="B49" s="62" t="str">
        <f>IF(รายชื่อนักเรียน!D45="","",รายชื่อนักเรียน!D45&amp;รายชื่อนักเรียน!E45&amp; "  " &amp; รายชื่อนักเรียน!F45)</f>
        <v/>
      </c>
      <c r="C49" s="162"/>
      <c r="D49" s="126"/>
      <c r="E49" s="128"/>
      <c r="F49" s="128"/>
      <c r="G49" s="128"/>
      <c r="H49" s="172"/>
      <c r="I49" s="63" t="str">
        <f t="shared" si="1"/>
        <v/>
      </c>
      <c r="J49" s="175"/>
      <c r="K49" s="128"/>
      <c r="L49" s="128"/>
      <c r="M49" s="128"/>
      <c r="N49" s="128"/>
      <c r="O49" s="128"/>
      <c r="P49" s="63" t="str">
        <f t="shared" si="2"/>
        <v/>
      </c>
      <c r="Q49" s="127"/>
      <c r="R49" s="178" t="str">
        <f t="shared" si="3"/>
        <v/>
      </c>
      <c r="S49" s="178" t="str">
        <f t="shared" si="0"/>
        <v/>
      </c>
      <c r="T49" s="131"/>
      <c r="U49" s="141" t="str">
        <f>IF(B49="","",IF(รายชื่อนักเรียน!H45="ย้ายออก","ย้ายออก",IF(รายชื่อนักเรียน!H45="แขวนลอย","แขวนลอย",SUM(R49,S49,T49))))</f>
        <v/>
      </c>
      <c r="V49" s="20"/>
      <c r="W49" s="18"/>
      <c r="X49" s="18"/>
      <c r="Y49" s="18"/>
      <c r="Z49" s="18"/>
    </row>
    <row r="50" spans="1:26" ht="21" customHeight="1" x14ac:dyDescent="0.35">
      <c r="A50" s="23">
        <v>45</v>
      </c>
      <c r="B50" s="62" t="str">
        <f>IF(รายชื่อนักเรียน!D46="","",รายชื่อนักเรียน!D46&amp;รายชื่อนักเรียน!E46&amp; "  " &amp; รายชื่อนักเรียน!F46)</f>
        <v/>
      </c>
      <c r="C50" s="162"/>
      <c r="D50" s="126"/>
      <c r="E50" s="128"/>
      <c r="F50" s="128"/>
      <c r="G50" s="128"/>
      <c r="H50" s="172"/>
      <c r="I50" s="63" t="str">
        <f t="shared" si="1"/>
        <v/>
      </c>
      <c r="J50" s="175"/>
      <c r="K50" s="128"/>
      <c r="L50" s="128"/>
      <c r="M50" s="128"/>
      <c r="N50" s="128"/>
      <c r="O50" s="128"/>
      <c r="P50" s="63" t="str">
        <f t="shared" si="2"/>
        <v/>
      </c>
      <c r="Q50" s="128"/>
      <c r="R50" s="178" t="str">
        <f t="shared" si="3"/>
        <v/>
      </c>
      <c r="S50" s="178" t="str">
        <f t="shared" si="0"/>
        <v/>
      </c>
      <c r="T50" s="131"/>
      <c r="U50" s="141" t="str">
        <f>IF(B50="","",IF(รายชื่อนักเรียน!H46="ย้ายออก","ย้ายออก",IF(รายชื่อนักเรียน!H46="แขวนลอย","แขวนลอย",SUM(R50,S50,T50))))</f>
        <v/>
      </c>
      <c r="V50" s="18"/>
      <c r="W50" s="18"/>
      <c r="X50" s="18"/>
      <c r="Y50" s="18"/>
      <c r="Z50" s="18"/>
    </row>
    <row r="51" spans="1:26" ht="18.600000000000001" customHeight="1" x14ac:dyDescent="0.35">
      <c r="A51" s="246" t="s">
        <v>56</v>
      </c>
      <c r="B51" s="246"/>
      <c r="C51" s="246"/>
      <c r="D51" s="246"/>
      <c r="E51" s="246"/>
      <c r="F51" s="246"/>
      <c r="G51" s="246"/>
      <c r="H51" s="246"/>
      <c r="I51" s="248"/>
      <c r="J51" s="246"/>
      <c r="K51" s="246"/>
      <c r="L51" s="246"/>
      <c r="M51" s="246"/>
      <c r="N51" s="246"/>
      <c r="O51" s="246"/>
      <c r="P51" s="248"/>
      <c r="Q51" s="246"/>
      <c r="R51" s="248"/>
      <c r="S51" s="248"/>
      <c r="T51" s="246"/>
      <c r="U51" s="26" t="str">
        <f>IF(B6="","",SUM(U6:U50))</f>
        <v/>
      </c>
      <c r="V51" s="20"/>
      <c r="W51" s="18"/>
      <c r="X51" s="18"/>
      <c r="Y51" s="18"/>
      <c r="Z51" s="18"/>
    </row>
    <row r="52" spans="1:26" ht="18.600000000000001" customHeight="1" x14ac:dyDescent="0.35">
      <c r="A52" s="246" t="s">
        <v>60</v>
      </c>
      <c r="B52" s="246"/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9" t="str">
        <f>IF(B6="","",IFERROR(AVERAGE(U6:U50),""))</f>
        <v/>
      </c>
      <c r="V52" s="20"/>
      <c r="W52" s="18"/>
      <c r="X52" s="18"/>
      <c r="Y52" s="18"/>
      <c r="Z52" s="18"/>
    </row>
    <row r="53" spans="1:26" ht="17.399999999999999" customHeight="1" x14ac:dyDescent="0.35">
      <c r="V53" s="17"/>
    </row>
    <row r="54" spans="1:26" ht="17.399999999999999" customHeight="1" x14ac:dyDescent="0.35">
      <c r="S54" s="17"/>
    </row>
    <row r="55" spans="1:26" ht="17.399999999999999" customHeight="1" x14ac:dyDescent="0.35"/>
    <row r="56" spans="1:26" ht="18.899999999999999" customHeight="1" x14ac:dyDescent="0.35"/>
    <row r="57" spans="1:26" ht="18.899999999999999" customHeight="1" x14ac:dyDescent="0.35"/>
  </sheetData>
  <sheetProtection algorithmName="SHA-512" hashValue="VCW9EbeRweeXLZPptHVO0yMA1d9BrX7HP1Gd6M+TPAeZxYhs678hQfhB6WrssU8mimzOzjA+h53A6ENMyJp3Tw==" saltValue="JH4aL045/71ryWxtrBRxdw==" spinCount="100000" sheet="1" objects="1" scenarios="1"/>
  <mergeCells count="15">
    <mergeCell ref="A52:T52"/>
    <mergeCell ref="A1:U1"/>
    <mergeCell ref="A51:T51"/>
    <mergeCell ref="B2:B5"/>
    <mergeCell ref="A2:A5"/>
    <mergeCell ref="I2:I4"/>
    <mergeCell ref="J2:J3"/>
    <mergeCell ref="P2:P4"/>
    <mergeCell ref="Q2:Q3"/>
    <mergeCell ref="R2:R4"/>
    <mergeCell ref="S2:S4"/>
    <mergeCell ref="T2:T4"/>
    <mergeCell ref="U2:U4"/>
    <mergeCell ref="C2:H3"/>
    <mergeCell ref="K2:O3"/>
  </mergeCells>
  <conditionalFormatting sqref="C6:H50 T6:U50">
    <cfRule type="cellIs" dxfId="8" priority="5" operator="equal">
      <formula>"ย"</formula>
    </cfRule>
  </conditionalFormatting>
  <conditionalFormatting sqref="E4:H5">
    <cfRule type="cellIs" dxfId="7" priority="4" operator="equal">
      <formula>"ย"</formula>
    </cfRule>
  </conditionalFormatting>
  <conditionalFormatting sqref="J4:O50">
    <cfRule type="cellIs" dxfId="6" priority="3" operator="equal">
      <formula>"ย"</formula>
    </cfRule>
  </conditionalFormatting>
  <conditionalFormatting sqref="Q4:Q50">
    <cfRule type="cellIs" dxfId="5" priority="2" operator="equal">
      <formula>"ย"</formula>
    </cfRule>
  </conditionalFormatting>
  <conditionalFormatting sqref="T5">
    <cfRule type="cellIs" dxfId="4" priority="1" operator="equal">
      <formula>"ย"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648B9-E47B-48B2-8B05-8A140A356ADF}">
  <sheetPr codeName="Sheet6"/>
  <dimension ref="A1:X57"/>
  <sheetViews>
    <sheetView zoomScale="80" zoomScaleNormal="80" workbookViewId="0">
      <selection activeCell="S7" sqref="S7"/>
    </sheetView>
  </sheetViews>
  <sheetFormatPr defaultColWidth="8.19921875" defaultRowHeight="18" x14ac:dyDescent="0.35"/>
  <cols>
    <col min="1" max="1" width="8.09765625" style="15" customWidth="1"/>
    <col min="2" max="2" width="29.69921875" style="15" customWidth="1"/>
    <col min="3" max="8" width="8.09765625" style="15" customWidth="1"/>
    <col min="9" max="9" width="8.09765625" style="22" customWidth="1"/>
    <col min="10" max="14" width="8.59765625" style="15" customWidth="1"/>
    <col min="15" max="15" width="8.09765625" style="15" customWidth="1"/>
    <col min="16" max="16" width="9.09765625" style="15" customWidth="1"/>
    <col min="17" max="17" width="7.8984375" style="15" customWidth="1"/>
    <col min="18" max="19" width="8.09765625" style="15" customWidth="1"/>
    <col min="20" max="256" width="8.19921875" style="15"/>
    <col min="257" max="257" width="4.19921875" style="15" customWidth="1"/>
    <col min="258" max="262" width="4.296875" style="15" customWidth="1"/>
    <col min="263" max="264" width="5" style="15" customWidth="1"/>
    <col min="265" max="269" width="4.296875" style="15" customWidth="1"/>
    <col min="270" max="274" width="5" style="15" customWidth="1"/>
    <col min="275" max="275" width="5.69921875" style="15" customWidth="1"/>
    <col min="276" max="512" width="8.19921875" style="15"/>
    <col min="513" max="513" width="4.19921875" style="15" customWidth="1"/>
    <col min="514" max="518" width="4.296875" style="15" customWidth="1"/>
    <col min="519" max="520" width="5" style="15" customWidth="1"/>
    <col min="521" max="525" width="4.296875" style="15" customWidth="1"/>
    <col min="526" max="530" width="5" style="15" customWidth="1"/>
    <col min="531" max="531" width="5.69921875" style="15" customWidth="1"/>
    <col min="532" max="768" width="8.19921875" style="15"/>
    <col min="769" max="769" width="4.19921875" style="15" customWidth="1"/>
    <col min="770" max="774" width="4.296875" style="15" customWidth="1"/>
    <col min="775" max="776" width="5" style="15" customWidth="1"/>
    <col min="777" max="781" width="4.296875" style="15" customWidth="1"/>
    <col min="782" max="786" width="5" style="15" customWidth="1"/>
    <col min="787" max="787" width="5.69921875" style="15" customWidth="1"/>
    <col min="788" max="1024" width="8.19921875" style="15"/>
    <col min="1025" max="1025" width="4.19921875" style="15" customWidth="1"/>
    <col min="1026" max="1030" width="4.296875" style="15" customWidth="1"/>
    <col min="1031" max="1032" width="5" style="15" customWidth="1"/>
    <col min="1033" max="1037" width="4.296875" style="15" customWidth="1"/>
    <col min="1038" max="1042" width="5" style="15" customWidth="1"/>
    <col min="1043" max="1043" width="5.69921875" style="15" customWidth="1"/>
    <col min="1044" max="1280" width="8.19921875" style="15"/>
    <col min="1281" max="1281" width="4.19921875" style="15" customWidth="1"/>
    <col min="1282" max="1286" width="4.296875" style="15" customWidth="1"/>
    <col min="1287" max="1288" width="5" style="15" customWidth="1"/>
    <col min="1289" max="1293" width="4.296875" style="15" customWidth="1"/>
    <col min="1294" max="1298" width="5" style="15" customWidth="1"/>
    <col min="1299" max="1299" width="5.69921875" style="15" customWidth="1"/>
    <col min="1300" max="1536" width="8.19921875" style="15"/>
    <col min="1537" max="1537" width="4.19921875" style="15" customWidth="1"/>
    <col min="1538" max="1542" width="4.296875" style="15" customWidth="1"/>
    <col min="1543" max="1544" width="5" style="15" customWidth="1"/>
    <col min="1545" max="1549" width="4.296875" style="15" customWidth="1"/>
    <col min="1550" max="1554" width="5" style="15" customWidth="1"/>
    <col min="1555" max="1555" width="5.69921875" style="15" customWidth="1"/>
    <col min="1556" max="1792" width="8.19921875" style="15"/>
    <col min="1793" max="1793" width="4.19921875" style="15" customWidth="1"/>
    <col min="1794" max="1798" width="4.296875" style="15" customWidth="1"/>
    <col min="1799" max="1800" width="5" style="15" customWidth="1"/>
    <col min="1801" max="1805" width="4.296875" style="15" customWidth="1"/>
    <col min="1806" max="1810" width="5" style="15" customWidth="1"/>
    <col min="1811" max="1811" width="5.69921875" style="15" customWidth="1"/>
    <col min="1812" max="2048" width="8.19921875" style="15"/>
    <col min="2049" max="2049" width="4.19921875" style="15" customWidth="1"/>
    <col min="2050" max="2054" width="4.296875" style="15" customWidth="1"/>
    <col min="2055" max="2056" width="5" style="15" customWidth="1"/>
    <col min="2057" max="2061" width="4.296875" style="15" customWidth="1"/>
    <col min="2062" max="2066" width="5" style="15" customWidth="1"/>
    <col min="2067" max="2067" width="5.69921875" style="15" customWidth="1"/>
    <col min="2068" max="2304" width="8.19921875" style="15"/>
    <col min="2305" max="2305" width="4.19921875" style="15" customWidth="1"/>
    <col min="2306" max="2310" width="4.296875" style="15" customWidth="1"/>
    <col min="2311" max="2312" width="5" style="15" customWidth="1"/>
    <col min="2313" max="2317" width="4.296875" style="15" customWidth="1"/>
    <col min="2318" max="2322" width="5" style="15" customWidth="1"/>
    <col min="2323" max="2323" width="5.69921875" style="15" customWidth="1"/>
    <col min="2324" max="2560" width="8.19921875" style="15"/>
    <col min="2561" max="2561" width="4.19921875" style="15" customWidth="1"/>
    <col min="2562" max="2566" width="4.296875" style="15" customWidth="1"/>
    <col min="2567" max="2568" width="5" style="15" customWidth="1"/>
    <col min="2569" max="2573" width="4.296875" style="15" customWidth="1"/>
    <col min="2574" max="2578" width="5" style="15" customWidth="1"/>
    <col min="2579" max="2579" width="5.69921875" style="15" customWidth="1"/>
    <col min="2580" max="2816" width="8.19921875" style="15"/>
    <col min="2817" max="2817" width="4.19921875" style="15" customWidth="1"/>
    <col min="2818" max="2822" width="4.296875" style="15" customWidth="1"/>
    <col min="2823" max="2824" width="5" style="15" customWidth="1"/>
    <col min="2825" max="2829" width="4.296875" style="15" customWidth="1"/>
    <col min="2830" max="2834" width="5" style="15" customWidth="1"/>
    <col min="2835" max="2835" width="5.69921875" style="15" customWidth="1"/>
    <col min="2836" max="3072" width="8.19921875" style="15"/>
    <col min="3073" max="3073" width="4.19921875" style="15" customWidth="1"/>
    <col min="3074" max="3078" width="4.296875" style="15" customWidth="1"/>
    <col min="3079" max="3080" width="5" style="15" customWidth="1"/>
    <col min="3081" max="3085" width="4.296875" style="15" customWidth="1"/>
    <col min="3086" max="3090" width="5" style="15" customWidth="1"/>
    <col min="3091" max="3091" width="5.69921875" style="15" customWidth="1"/>
    <col min="3092" max="3328" width="8.19921875" style="15"/>
    <col min="3329" max="3329" width="4.19921875" style="15" customWidth="1"/>
    <col min="3330" max="3334" width="4.296875" style="15" customWidth="1"/>
    <col min="3335" max="3336" width="5" style="15" customWidth="1"/>
    <col min="3337" max="3341" width="4.296875" style="15" customWidth="1"/>
    <col min="3342" max="3346" width="5" style="15" customWidth="1"/>
    <col min="3347" max="3347" width="5.69921875" style="15" customWidth="1"/>
    <col min="3348" max="3584" width="8.19921875" style="15"/>
    <col min="3585" max="3585" width="4.19921875" style="15" customWidth="1"/>
    <col min="3586" max="3590" width="4.296875" style="15" customWidth="1"/>
    <col min="3591" max="3592" width="5" style="15" customWidth="1"/>
    <col min="3593" max="3597" width="4.296875" style="15" customWidth="1"/>
    <col min="3598" max="3602" width="5" style="15" customWidth="1"/>
    <col min="3603" max="3603" width="5.69921875" style="15" customWidth="1"/>
    <col min="3604" max="3840" width="8.19921875" style="15"/>
    <col min="3841" max="3841" width="4.19921875" style="15" customWidth="1"/>
    <col min="3842" max="3846" width="4.296875" style="15" customWidth="1"/>
    <col min="3847" max="3848" width="5" style="15" customWidth="1"/>
    <col min="3849" max="3853" width="4.296875" style="15" customWidth="1"/>
    <col min="3854" max="3858" width="5" style="15" customWidth="1"/>
    <col min="3859" max="3859" width="5.69921875" style="15" customWidth="1"/>
    <col min="3860" max="4096" width="8.19921875" style="15"/>
    <col min="4097" max="4097" width="4.19921875" style="15" customWidth="1"/>
    <col min="4098" max="4102" width="4.296875" style="15" customWidth="1"/>
    <col min="4103" max="4104" width="5" style="15" customWidth="1"/>
    <col min="4105" max="4109" width="4.296875" style="15" customWidth="1"/>
    <col min="4110" max="4114" width="5" style="15" customWidth="1"/>
    <col min="4115" max="4115" width="5.69921875" style="15" customWidth="1"/>
    <col min="4116" max="4352" width="8.19921875" style="15"/>
    <col min="4353" max="4353" width="4.19921875" style="15" customWidth="1"/>
    <col min="4354" max="4358" width="4.296875" style="15" customWidth="1"/>
    <col min="4359" max="4360" width="5" style="15" customWidth="1"/>
    <col min="4361" max="4365" width="4.296875" style="15" customWidth="1"/>
    <col min="4366" max="4370" width="5" style="15" customWidth="1"/>
    <col min="4371" max="4371" width="5.69921875" style="15" customWidth="1"/>
    <col min="4372" max="4608" width="8.19921875" style="15"/>
    <col min="4609" max="4609" width="4.19921875" style="15" customWidth="1"/>
    <col min="4610" max="4614" width="4.296875" style="15" customWidth="1"/>
    <col min="4615" max="4616" width="5" style="15" customWidth="1"/>
    <col min="4617" max="4621" width="4.296875" style="15" customWidth="1"/>
    <col min="4622" max="4626" width="5" style="15" customWidth="1"/>
    <col min="4627" max="4627" width="5.69921875" style="15" customWidth="1"/>
    <col min="4628" max="4864" width="8.19921875" style="15"/>
    <col min="4865" max="4865" width="4.19921875" style="15" customWidth="1"/>
    <col min="4866" max="4870" width="4.296875" style="15" customWidth="1"/>
    <col min="4871" max="4872" width="5" style="15" customWidth="1"/>
    <col min="4873" max="4877" width="4.296875" style="15" customWidth="1"/>
    <col min="4878" max="4882" width="5" style="15" customWidth="1"/>
    <col min="4883" max="4883" width="5.69921875" style="15" customWidth="1"/>
    <col min="4884" max="5120" width="8.19921875" style="15"/>
    <col min="5121" max="5121" width="4.19921875" style="15" customWidth="1"/>
    <col min="5122" max="5126" width="4.296875" style="15" customWidth="1"/>
    <col min="5127" max="5128" width="5" style="15" customWidth="1"/>
    <col min="5129" max="5133" width="4.296875" style="15" customWidth="1"/>
    <col min="5134" max="5138" width="5" style="15" customWidth="1"/>
    <col min="5139" max="5139" width="5.69921875" style="15" customWidth="1"/>
    <col min="5140" max="5376" width="8.19921875" style="15"/>
    <col min="5377" max="5377" width="4.19921875" style="15" customWidth="1"/>
    <col min="5378" max="5382" width="4.296875" style="15" customWidth="1"/>
    <col min="5383" max="5384" width="5" style="15" customWidth="1"/>
    <col min="5385" max="5389" width="4.296875" style="15" customWidth="1"/>
    <col min="5390" max="5394" width="5" style="15" customWidth="1"/>
    <col min="5395" max="5395" width="5.69921875" style="15" customWidth="1"/>
    <col min="5396" max="5632" width="8.19921875" style="15"/>
    <col min="5633" max="5633" width="4.19921875" style="15" customWidth="1"/>
    <col min="5634" max="5638" width="4.296875" style="15" customWidth="1"/>
    <col min="5639" max="5640" width="5" style="15" customWidth="1"/>
    <col min="5641" max="5645" width="4.296875" style="15" customWidth="1"/>
    <col min="5646" max="5650" width="5" style="15" customWidth="1"/>
    <col min="5651" max="5651" width="5.69921875" style="15" customWidth="1"/>
    <col min="5652" max="5888" width="8.19921875" style="15"/>
    <col min="5889" max="5889" width="4.19921875" style="15" customWidth="1"/>
    <col min="5890" max="5894" width="4.296875" style="15" customWidth="1"/>
    <col min="5895" max="5896" width="5" style="15" customWidth="1"/>
    <col min="5897" max="5901" width="4.296875" style="15" customWidth="1"/>
    <col min="5902" max="5906" width="5" style="15" customWidth="1"/>
    <col min="5907" max="5907" width="5.69921875" style="15" customWidth="1"/>
    <col min="5908" max="6144" width="8.19921875" style="15"/>
    <col min="6145" max="6145" width="4.19921875" style="15" customWidth="1"/>
    <col min="6146" max="6150" width="4.296875" style="15" customWidth="1"/>
    <col min="6151" max="6152" width="5" style="15" customWidth="1"/>
    <col min="6153" max="6157" width="4.296875" style="15" customWidth="1"/>
    <col min="6158" max="6162" width="5" style="15" customWidth="1"/>
    <col min="6163" max="6163" width="5.69921875" style="15" customWidth="1"/>
    <col min="6164" max="6400" width="8.19921875" style="15"/>
    <col min="6401" max="6401" width="4.19921875" style="15" customWidth="1"/>
    <col min="6402" max="6406" width="4.296875" style="15" customWidth="1"/>
    <col min="6407" max="6408" width="5" style="15" customWidth="1"/>
    <col min="6409" max="6413" width="4.296875" style="15" customWidth="1"/>
    <col min="6414" max="6418" width="5" style="15" customWidth="1"/>
    <col min="6419" max="6419" width="5.69921875" style="15" customWidth="1"/>
    <col min="6420" max="6656" width="8.19921875" style="15"/>
    <col min="6657" max="6657" width="4.19921875" style="15" customWidth="1"/>
    <col min="6658" max="6662" width="4.296875" style="15" customWidth="1"/>
    <col min="6663" max="6664" width="5" style="15" customWidth="1"/>
    <col min="6665" max="6669" width="4.296875" style="15" customWidth="1"/>
    <col min="6670" max="6674" width="5" style="15" customWidth="1"/>
    <col min="6675" max="6675" width="5.69921875" style="15" customWidth="1"/>
    <col min="6676" max="6912" width="8.19921875" style="15"/>
    <col min="6913" max="6913" width="4.19921875" style="15" customWidth="1"/>
    <col min="6914" max="6918" width="4.296875" style="15" customWidth="1"/>
    <col min="6919" max="6920" width="5" style="15" customWidth="1"/>
    <col min="6921" max="6925" width="4.296875" style="15" customWidth="1"/>
    <col min="6926" max="6930" width="5" style="15" customWidth="1"/>
    <col min="6931" max="6931" width="5.69921875" style="15" customWidth="1"/>
    <col min="6932" max="7168" width="8.19921875" style="15"/>
    <col min="7169" max="7169" width="4.19921875" style="15" customWidth="1"/>
    <col min="7170" max="7174" width="4.296875" style="15" customWidth="1"/>
    <col min="7175" max="7176" width="5" style="15" customWidth="1"/>
    <col min="7177" max="7181" width="4.296875" style="15" customWidth="1"/>
    <col min="7182" max="7186" width="5" style="15" customWidth="1"/>
    <col min="7187" max="7187" width="5.69921875" style="15" customWidth="1"/>
    <col min="7188" max="7424" width="8.19921875" style="15"/>
    <col min="7425" max="7425" width="4.19921875" style="15" customWidth="1"/>
    <col min="7426" max="7430" width="4.296875" style="15" customWidth="1"/>
    <col min="7431" max="7432" width="5" style="15" customWidth="1"/>
    <col min="7433" max="7437" width="4.296875" style="15" customWidth="1"/>
    <col min="7438" max="7442" width="5" style="15" customWidth="1"/>
    <col min="7443" max="7443" width="5.69921875" style="15" customWidth="1"/>
    <col min="7444" max="7680" width="8.19921875" style="15"/>
    <col min="7681" max="7681" width="4.19921875" style="15" customWidth="1"/>
    <col min="7682" max="7686" width="4.296875" style="15" customWidth="1"/>
    <col min="7687" max="7688" width="5" style="15" customWidth="1"/>
    <col min="7689" max="7693" width="4.296875" style="15" customWidth="1"/>
    <col min="7694" max="7698" width="5" style="15" customWidth="1"/>
    <col min="7699" max="7699" width="5.69921875" style="15" customWidth="1"/>
    <col min="7700" max="7936" width="8.19921875" style="15"/>
    <col min="7937" max="7937" width="4.19921875" style="15" customWidth="1"/>
    <col min="7938" max="7942" width="4.296875" style="15" customWidth="1"/>
    <col min="7943" max="7944" width="5" style="15" customWidth="1"/>
    <col min="7945" max="7949" width="4.296875" style="15" customWidth="1"/>
    <col min="7950" max="7954" width="5" style="15" customWidth="1"/>
    <col min="7955" max="7955" width="5.69921875" style="15" customWidth="1"/>
    <col min="7956" max="8192" width="8.19921875" style="15"/>
    <col min="8193" max="8193" width="4.19921875" style="15" customWidth="1"/>
    <col min="8194" max="8198" width="4.296875" style="15" customWidth="1"/>
    <col min="8199" max="8200" width="5" style="15" customWidth="1"/>
    <col min="8201" max="8205" width="4.296875" style="15" customWidth="1"/>
    <col min="8206" max="8210" width="5" style="15" customWidth="1"/>
    <col min="8211" max="8211" width="5.69921875" style="15" customWidth="1"/>
    <col min="8212" max="8448" width="8.19921875" style="15"/>
    <col min="8449" max="8449" width="4.19921875" style="15" customWidth="1"/>
    <col min="8450" max="8454" width="4.296875" style="15" customWidth="1"/>
    <col min="8455" max="8456" width="5" style="15" customWidth="1"/>
    <col min="8457" max="8461" width="4.296875" style="15" customWidth="1"/>
    <col min="8462" max="8466" width="5" style="15" customWidth="1"/>
    <col min="8467" max="8467" width="5.69921875" style="15" customWidth="1"/>
    <col min="8468" max="8704" width="8.19921875" style="15"/>
    <col min="8705" max="8705" width="4.19921875" style="15" customWidth="1"/>
    <col min="8706" max="8710" width="4.296875" style="15" customWidth="1"/>
    <col min="8711" max="8712" width="5" style="15" customWidth="1"/>
    <col min="8713" max="8717" width="4.296875" style="15" customWidth="1"/>
    <col min="8718" max="8722" width="5" style="15" customWidth="1"/>
    <col min="8723" max="8723" width="5.69921875" style="15" customWidth="1"/>
    <col min="8724" max="8960" width="8.19921875" style="15"/>
    <col min="8961" max="8961" width="4.19921875" style="15" customWidth="1"/>
    <col min="8962" max="8966" width="4.296875" style="15" customWidth="1"/>
    <col min="8967" max="8968" width="5" style="15" customWidth="1"/>
    <col min="8969" max="8973" width="4.296875" style="15" customWidth="1"/>
    <col min="8974" max="8978" width="5" style="15" customWidth="1"/>
    <col min="8979" max="8979" width="5.69921875" style="15" customWidth="1"/>
    <col min="8980" max="9216" width="8.19921875" style="15"/>
    <col min="9217" max="9217" width="4.19921875" style="15" customWidth="1"/>
    <col min="9218" max="9222" width="4.296875" style="15" customWidth="1"/>
    <col min="9223" max="9224" width="5" style="15" customWidth="1"/>
    <col min="9225" max="9229" width="4.296875" style="15" customWidth="1"/>
    <col min="9230" max="9234" width="5" style="15" customWidth="1"/>
    <col min="9235" max="9235" width="5.69921875" style="15" customWidth="1"/>
    <col min="9236" max="9472" width="8.19921875" style="15"/>
    <col min="9473" max="9473" width="4.19921875" style="15" customWidth="1"/>
    <col min="9474" max="9478" width="4.296875" style="15" customWidth="1"/>
    <col min="9479" max="9480" width="5" style="15" customWidth="1"/>
    <col min="9481" max="9485" width="4.296875" style="15" customWidth="1"/>
    <col min="9486" max="9490" width="5" style="15" customWidth="1"/>
    <col min="9491" max="9491" width="5.69921875" style="15" customWidth="1"/>
    <col min="9492" max="9728" width="8.19921875" style="15"/>
    <col min="9729" max="9729" width="4.19921875" style="15" customWidth="1"/>
    <col min="9730" max="9734" width="4.296875" style="15" customWidth="1"/>
    <col min="9735" max="9736" width="5" style="15" customWidth="1"/>
    <col min="9737" max="9741" width="4.296875" style="15" customWidth="1"/>
    <col min="9742" max="9746" width="5" style="15" customWidth="1"/>
    <col min="9747" max="9747" width="5.69921875" style="15" customWidth="1"/>
    <col min="9748" max="9984" width="8.19921875" style="15"/>
    <col min="9985" max="9985" width="4.19921875" style="15" customWidth="1"/>
    <col min="9986" max="9990" width="4.296875" style="15" customWidth="1"/>
    <col min="9991" max="9992" width="5" style="15" customWidth="1"/>
    <col min="9993" max="9997" width="4.296875" style="15" customWidth="1"/>
    <col min="9998" max="10002" width="5" style="15" customWidth="1"/>
    <col min="10003" max="10003" width="5.69921875" style="15" customWidth="1"/>
    <col min="10004" max="10240" width="8.19921875" style="15"/>
    <col min="10241" max="10241" width="4.19921875" style="15" customWidth="1"/>
    <col min="10242" max="10246" width="4.296875" style="15" customWidth="1"/>
    <col min="10247" max="10248" width="5" style="15" customWidth="1"/>
    <col min="10249" max="10253" width="4.296875" style="15" customWidth="1"/>
    <col min="10254" max="10258" width="5" style="15" customWidth="1"/>
    <col min="10259" max="10259" width="5.69921875" style="15" customWidth="1"/>
    <col min="10260" max="10496" width="8.19921875" style="15"/>
    <col min="10497" max="10497" width="4.19921875" style="15" customWidth="1"/>
    <col min="10498" max="10502" width="4.296875" style="15" customWidth="1"/>
    <col min="10503" max="10504" width="5" style="15" customWidth="1"/>
    <col min="10505" max="10509" width="4.296875" style="15" customWidth="1"/>
    <col min="10510" max="10514" width="5" style="15" customWidth="1"/>
    <col min="10515" max="10515" width="5.69921875" style="15" customWidth="1"/>
    <col min="10516" max="10752" width="8.19921875" style="15"/>
    <col min="10753" max="10753" width="4.19921875" style="15" customWidth="1"/>
    <col min="10754" max="10758" width="4.296875" style="15" customWidth="1"/>
    <col min="10759" max="10760" width="5" style="15" customWidth="1"/>
    <col min="10761" max="10765" width="4.296875" style="15" customWidth="1"/>
    <col min="10766" max="10770" width="5" style="15" customWidth="1"/>
    <col min="10771" max="10771" width="5.69921875" style="15" customWidth="1"/>
    <col min="10772" max="11008" width="8.19921875" style="15"/>
    <col min="11009" max="11009" width="4.19921875" style="15" customWidth="1"/>
    <col min="11010" max="11014" width="4.296875" style="15" customWidth="1"/>
    <col min="11015" max="11016" width="5" style="15" customWidth="1"/>
    <col min="11017" max="11021" width="4.296875" style="15" customWidth="1"/>
    <col min="11022" max="11026" width="5" style="15" customWidth="1"/>
    <col min="11027" max="11027" width="5.69921875" style="15" customWidth="1"/>
    <col min="11028" max="11264" width="8.19921875" style="15"/>
    <col min="11265" max="11265" width="4.19921875" style="15" customWidth="1"/>
    <col min="11266" max="11270" width="4.296875" style="15" customWidth="1"/>
    <col min="11271" max="11272" width="5" style="15" customWidth="1"/>
    <col min="11273" max="11277" width="4.296875" style="15" customWidth="1"/>
    <col min="11278" max="11282" width="5" style="15" customWidth="1"/>
    <col min="11283" max="11283" width="5.69921875" style="15" customWidth="1"/>
    <col min="11284" max="11520" width="8.19921875" style="15"/>
    <col min="11521" max="11521" width="4.19921875" style="15" customWidth="1"/>
    <col min="11522" max="11526" width="4.296875" style="15" customWidth="1"/>
    <col min="11527" max="11528" width="5" style="15" customWidth="1"/>
    <col min="11529" max="11533" width="4.296875" style="15" customWidth="1"/>
    <col min="11534" max="11538" width="5" style="15" customWidth="1"/>
    <col min="11539" max="11539" width="5.69921875" style="15" customWidth="1"/>
    <col min="11540" max="11776" width="8.19921875" style="15"/>
    <col min="11777" max="11777" width="4.19921875" style="15" customWidth="1"/>
    <col min="11778" max="11782" width="4.296875" style="15" customWidth="1"/>
    <col min="11783" max="11784" width="5" style="15" customWidth="1"/>
    <col min="11785" max="11789" width="4.296875" style="15" customWidth="1"/>
    <col min="11790" max="11794" width="5" style="15" customWidth="1"/>
    <col min="11795" max="11795" width="5.69921875" style="15" customWidth="1"/>
    <col min="11796" max="12032" width="8.19921875" style="15"/>
    <col min="12033" max="12033" width="4.19921875" style="15" customWidth="1"/>
    <col min="12034" max="12038" width="4.296875" style="15" customWidth="1"/>
    <col min="12039" max="12040" width="5" style="15" customWidth="1"/>
    <col min="12041" max="12045" width="4.296875" style="15" customWidth="1"/>
    <col min="12046" max="12050" width="5" style="15" customWidth="1"/>
    <col min="12051" max="12051" width="5.69921875" style="15" customWidth="1"/>
    <col min="12052" max="12288" width="8.19921875" style="15"/>
    <col min="12289" max="12289" width="4.19921875" style="15" customWidth="1"/>
    <col min="12290" max="12294" width="4.296875" style="15" customWidth="1"/>
    <col min="12295" max="12296" width="5" style="15" customWidth="1"/>
    <col min="12297" max="12301" width="4.296875" style="15" customWidth="1"/>
    <col min="12302" max="12306" width="5" style="15" customWidth="1"/>
    <col min="12307" max="12307" width="5.69921875" style="15" customWidth="1"/>
    <col min="12308" max="12544" width="8.19921875" style="15"/>
    <col min="12545" max="12545" width="4.19921875" style="15" customWidth="1"/>
    <col min="12546" max="12550" width="4.296875" style="15" customWidth="1"/>
    <col min="12551" max="12552" width="5" style="15" customWidth="1"/>
    <col min="12553" max="12557" width="4.296875" style="15" customWidth="1"/>
    <col min="12558" max="12562" width="5" style="15" customWidth="1"/>
    <col min="12563" max="12563" width="5.69921875" style="15" customWidth="1"/>
    <col min="12564" max="12800" width="8.19921875" style="15"/>
    <col min="12801" max="12801" width="4.19921875" style="15" customWidth="1"/>
    <col min="12802" max="12806" width="4.296875" style="15" customWidth="1"/>
    <col min="12807" max="12808" width="5" style="15" customWidth="1"/>
    <col min="12809" max="12813" width="4.296875" style="15" customWidth="1"/>
    <col min="12814" max="12818" width="5" style="15" customWidth="1"/>
    <col min="12819" max="12819" width="5.69921875" style="15" customWidth="1"/>
    <col min="12820" max="13056" width="8.19921875" style="15"/>
    <col min="13057" max="13057" width="4.19921875" style="15" customWidth="1"/>
    <col min="13058" max="13062" width="4.296875" style="15" customWidth="1"/>
    <col min="13063" max="13064" width="5" style="15" customWidth="1"/>
    <col min="13065" max="13069" width="4.296875" style="15" customWidth="1"/>
    <col min="13070" max="13074" width="5" style="15" customWidth="1"/>
    <col min="13075" max="13075" width="5.69921875" style="15" customWidth="1"/>
    <col min="13076" max="13312" width="8.19921875" style="15"/>
    <col min="13313" max="13313" width="4.19921875" style="15" customWidth="1"/>
    <col min="13314" max="13318" width="4.296875" style="15" customWidth="1"/>
    <col min="13319" max="13320" width="5" style="15" customWidth="1"/>
    <col min="13321" max="13325" width="4.296875" style="15" customWidth="1"/>
    <col min="13326" max="13330" width="5" style="15" customWidth="1"/>
    <col min="13331" max="13331" width="5.69921875" style="15" customWidth="1"/>
    <col min="13332" max="13568" width="8.19921875" style="15"/>
    <col min="13569" max="13569" width="4.19921875" style="15" customWidth="1"/>
    <col min="13570" max="13574" width="4.296875" style="15" customWidth="1"/>
    <col min="13575" max="13576" width="5" style="15" customWidth="1"/>
    <col min="13577" max="13581" width="4.296875" style="15" customWidth="1"/>
    <col min="13582" max="13586" width="5" style="15" customWidth="1"/>
    <col min="13587" max="13587" width="5.69921875" style="15" customWidth="1"/>
    <col min="13588" max="13824" width="8.19921875" style="15"/>
    <col min="13825" max="13825" width="4.19921875" style="15" customWidth="1"/>
    <col min="13826" max="13830" width="4.296875" style="15" customWidth="1"/>
    <col min="13831" max="13832" width="5" style="15" customWidth="1"/>
    <col min="13833" max="13837" width="4.296875" style="15" customWidth="1"/>
    <col min="13838" max="13842" width="5" style="15" customWidth="1"/>
    <col min="13843" max="13843" width="5.69921875" style="15" customWidth="1"/>
    <col min="13844" max="14080" width="8.19921875" style="15"/>
    <col min="14081" max="14081" width="4.19921875" style="15" customWidth="1"/>
    <col min="14082" max="14086" width="4.296875" style="15" customWidth="1"/>
    <col min="14087" max="14088" width="5" style="15" customWidth="1"/>
    <col min="14089" max="14093" width="4.296875" style="15" customWidth="1"/>
    <col min="14094" max="14098" width="5" style="15" customWidth="1"/>
    <col min="14099" max="14099" width="5.69921875" style="15" customWidth="1"/>
    <col min="14100" max="14336" width="8.19921875" style="15"/>
    <col min="14337" max="14337" width="4.19921875" style="15" customWidth="1"/>
    <col min="14338" max="14342" width="4.296875" style="15" customWidth="1"/>
    <col min="14343" max="14344" width="5" style="15" customWidth="1"/>
    <col min="14345" max="14349" width="4.296875" style="15" customWidth="1"/>
    <col min="14350" max="14354" width="5" style="15" customWidth="1"/>
    <col min="14355" max="14355" width="5.69921875" style="15" customWidth="1"/>
    <col min="14356" max="14592" width="8.19921875" style="15"/>
    <col min="14593" max="14593" width="4.19921875" style="15" customWidth="1"/>
    <col min="14594" max="14598" width="4.296875" style="15" customWidth="1"/>
    <col min="14599" max="14600" width="5" style="15" customWidth="1"/>
    <col min="14601" max="14605" width="4.296875" style="15" customWidth="1"/>
    <col min="14606" max="14610" width="5" style="15" customWidth="1"/>
    <col min="14611" max="14611" width="5.69921875" style="15" customWidth="1"/>
    <col min="14612" max="14848" width="8.19921875" style="15"/>
    <col min="14849" max="14849" width="4.19921875" style="15" customWidth="1"/>
    <col min="14850" max="14854" width="4.296875" style="15" customWidth="1"/>
    <col min="14855" max="14856" width="5" style="15" customWidth="1"/>
    <col min="14857" max="14861" width="4.296875" style="15" customWidth="1"/>
    <col min="14862" max="14866" width="5" style="15" customWidth="1"/>
    <col min="14867" max="14867" width="5.69921875" style="15" customWidth="1"/>
    <col min="14868" max="15104" width="8.19921875" style="15"/>
    <col min="15105" max="15105" width="4.19921875" style="15" customWidth="1"/>
    <col min="15106" max="15110" width="4.296875" style="15" customWidth="1"/>
    <col min="15111" max="15112" width="5" style="15" customWidth="1"/>
    <col min="15113" max="15117" width="4.296875" style="15" customWidth="1"/>
    <col min="15118" max="15122" width="5" style="15" customWidth="1"/>
    <col min="15123" max="15123" width="5.69921875" style="15" customWidth="1"/>
    <col min="15124" max="15360" width="8.19921875" style="15"/>
    <col min="15361" max="15361" width="4.19921875" style="15" customWidth="1"/>
    <col min="15362" max="15366" width="4.296875" style="15" customWidth="1"/>
    <col min="15367" max="15368" width="5" style="15" customWidth="1"/>
    <col min="15369" max="15373" width="4.296875" style="15" customWidth="1"/>
    <col min="15374" max="15378" width="5" style="15" customWidth="1"/>
    <col min="15379" max="15379" width="5.69921875" style="15" customWidth="1"/>
    <col min="15380" max="15616" width="8.19921875" style="15"/>
    <col min="15617" max="15617" width="4.19921875" style="15" customWidth="1"/>
    <col min="15618" max="15622" width="4.296875" style="15" customWidth="1"/>
    <col min="15623" max="15624" width="5" style="15" customWidth="1"/>
    <col min="15625" max="15629" width="4.296875" style="15" customWidth="1"/>
    <col min="15630" max="15634" width="5" style="15" customWidth="1"/>
    <col min="15635" max="15635" width="5.69921875" style="15" customWidth="1"/>
    <col min="15636" max="15872" width="8.19921875" style="15"/>
    <col min="15873" max="15873" width="4.19921875" style="15" customWidth="1"/>
    <col min="15874" max="15878" width="4.296875" style="15" customWidth="1"/>
    <col min="15879" max="15880" width="5" style="15" customWidth="1"/>
    <col min="15881" max="15885" width="4.296875" style="15" customWidth="1"/>
    <col min="15886" max="15890" width="5" style="15" customWidth="1"/>
    <col min="15891" max="15891" width="5.69921875" style="15" customWidth="1"/>
    <col min="15892" max="16128" width="8.19921875" style="15"/>
    <col min="16129" max="16129" width="4.19921875" style="15" customWidth="1"/>
    <col min="16130" max="16134" width="4.296875" style="15" customWidth="1"/>
    <col min="16135" max="16136" width="5" style="15" customWidth="1"/>
    <col min="16137" max="16141" width="4.296875" style="15" customWidth="1"/>
    <col min="16142" max="16146" width="5" style="15" customWidth="1"/>
    <col min="16147" max="16147" width="5.69921875" style="15" customWidth="1"/>
    <col min="16148" max="16384" width="8.19921875" style="15"/>
  </cols>
  <sheetData>
    <row r="1" spans="1:24" ht="24.75" customHeight="1" x14ac:dyDescent="0.35">
      <c r="A1" s="247" t="s">
        <v>290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18"/>
      <c r="U1" s="18"/>
      <c r="V1" s="18"/>
      <c r="W1" s="18"/>
      <c r="X1" s="18"/>
    </row>
    <row r="2" spans="1:24" s="16" customFormat="1" ht="20.25" customHeight="1" x14ac:dyDescent="0.25">
      <c r="A2" s="249" t="s">
        <v>119</v>
      </c>
      <c r="B2" s="249" t="s">
        <v>48</v>
      </c>
      <c r="C2" s="268" t="s">
        <v>440</v>
      </c>
      <c r="D2" s="269"/>
      <c r="E2" s="269"/>
      <c r="F2" s="269"/>
      <c r="G2" s="269"/>
      <c r="H2" s="270"/>
      <c r="I2" s="256" t="s">
        <v>430</v>
      </c>
      <c r="J2" s="268" t="s">
        <v>441</v>
      </c>
      <c r="K2" s="269"/>
      <c r="L2" s="269"/>
      <c r="M2" s="269"/>
      <c r="N2" s="270"/>
      <c r="O2" s="256" t="s">
        <v>431</v>
      </c>
      <c r="P2" s="256" t="s">
        <v>432</v>
      </c>
      <c r="Q2" s="255" t="s">
        <v>437</v>
      </c>
      <c r="R2" s="256" t="s">
        <v>433</v>
      </c>
      <c r="S2" s="30" t="s">
        <v>55</v>
      </c>
      <c r="T2" s="19"/>
      <c r="U2" s="19"/>
      <c r="V2" s="19"/>
      <c r="W2" s="19"/>
      <c r="X2" s="19"/>
    </row>
    <row r="3" spans="1:24" s="16" customFormat="1" ht="17.25" customHeight="1" x14ac:dyDescent="0.25">
      <c r="A3" s="250"/>
      <c r="B3" s="250"/>
      <c r="C3" s="271"/>
      <c r="D3" s="272"/>
      <c r="E3" s="272"/>
      <c r="F3" s="272"/>
      <c r="G3" s="272"/>
      <c r="H3" s="273"/>
      <c r="I3" s="257"/>
      <c r="J3" s="271"/>
      <c r="K3" s="272"/>
      <c r="L3" s="272"/>
      <c r="M3" s="272"/>
      <c r="N3" s="273"/>
      <c r="O3" s="257"/>
      <c r="P3" s="257"/>
      <c r="Q3" s="255"/>
      <c r="R3" s="257"/>
      <c r="S3" s="135" t="s">
        <v>58</v>
      </c>
      <c r="T3" s="19"/>
      <c r="U3" s="19"/>
      <c r="V3" s="19"/>
      <c r="W3" s="19"/>
      <c r="X3" s="19"/>
    </row>
    <row r="4" spans="1:24" s="16" customFormat="1" ht="16.5" customHeight="1" x14ac:dyDescent="0.25">
      <c r="A4" s="250"/>
      <c r="B4" s="250"/>
      <c r="C4" s="159" t="s">
        <v>291</v>
      </c>
      <c r="D4" s="124"/>
      <c r="E4" s="124"/>
      <c r="F4" s="124"/>
      <c r="G4" s="124"/>
      <c r="H4" s="124"/>
      <c r="I4" s="258"/>
      <c r="J4" s="124"/>
      <c r="K4" s="124"/>
      <c r="L4" s="124"/>
      <c r="M4" s="124"/>
      <c r="N4" s="124"/>
      <c r="O4" s="258"/>
      <c r="P4" s="258"/>
      <c r="Q4" s="202"/>
      <c r="R4" s="258"/>
      <c r="S4" s="136" t="s">
        <v>61</v>
      </c>
      <c r="T4" s="19"/>
      <c r="U4" s="19"/>
      <c r="V4" s="19"/>
      <c r="W4" s="19"/>
      <c r="X4" s="19"/>
    </row>
    <row r="5" spans="1:24" s="16" customFormat="1" ht="15" customHeight="1" thickBot="1" x14ac:dyDescent="0.3">
      <c r="A5" s="251"/>
      <c r="B5" s="251"/>
      <c r="C5" s="140" t="s">
        <v>410</v>
      </c>
      <c r="D5" s="125"/>
      <c r="E5" s="125"/>
      <c r="F5" s="125"/>
      <c r="G5" s="125"/>
      <c r="H5" s="125"/>
      <c r="I5" s="25" t="str">
        <f>IF(D5="","",SUM(D5:H5))</f>
        <v/>
      </c>
      <c r="J5" s="125"/>
      <c r="K5" s="125"/>
      <c r="L5" s="125"/>
      <c r="M5" s="125"/>
      <c r="N5" s="125"/>
      <c r="O5" s="25" t="str">
        <f>IF(J5="","",SUM(J5:N5))</f>
        <v/>
      </c>
      <c r="P5" s="207" t="str">
        <f>IF(D5="","",SUM(I5,O5))</f>
        <v/>
      </c>
      <c r="Q5" s="125"/>
      <c r="R5" s="129"/>
      <c r="S5" s="28" t="str">
        <f>IF(I5="","",SUM(P5:R5))</f>
        <v/>
      </c>
      <c r="T5" s="19"/>
      <c r="U5" s="19"/>
      <c r="V5" s="19"/>
      <c r="W5" s="19"/>
      <c r="X5" s="19"/>
    </row>
    <row r="6" spans="1:24" ht="21" customHeight="1" x14ac:dyDescent="0.35">
      <c r="A6" s="24">
        <v>1</v>
      </c>
      <c r="B6" s="62" t="str">
        <f>IF(รายชื่อนักเรียน!D2="","",รายชื่อนักเรียน!D2&amp;รายชื่อนักเรียน!E2&amp; "  " &amp; รายชื่อนักเรียน!F2)</f>
        <v/>
      </c>
      <c r="C6" s="160"/>
      <c r="D6" s="126">
        <v>33</v>
      </c>
      <c r="E6" s="126"/>
      <c r="F6" s="126"/>
      <c r="G6" s="126"/>
      <c r="H6" s="126"/>
      <c r="I6" s="63" t="str">
        <f>IF(B6="","",SUM(D6:H6))</f>
        <v/>
      </c>
      <c r="J6" s="126"/>
      <c r="K6" s="126"/>
      <c r="L6" s="126"/>
      <c r="M6" s="126"/>
      <c r="N6" s="126"/>
      <c r="O6" s="132" t="str">
        <f>IF(B6="","",SUM(J6:N6))</f>
        <v/>
      </c>
      <c r="P6" s="208" t="str">
        <f>IF(B6="","",SUM(I6,O6))</f>
        <v/>
      </c>
      <c r="Q6" s="170"/>
      <c r="R6" s="142"/>
      <c r="S6" s="141" t="str">
        <f>IF(B6="","",IF(รายชื่อนักเรียน!H2="ย้ายออก","ย้ายออก",IF(รายชื่อนักเรียน!H2="แขวนลอย","แขวนลอย",SUM(P6,Q6,R6))))</f>
        <v/>
      </c>
      <c r="T6" s="18"/>
      <c r="U6" s="18"/>
      <c r="V6" s="18"/>
      <c r="W6" s="18"/>
      <c r="X6" s="18"/>
    </row>
    <row r="7" spans="1:24" ht="21" customHeight="1" x14ac:dyDescent="0.35">
      <c r="A7" s="23">
        <v>2</v>
      </c>
      <c r="B7" s="62" t="str">
        <f>IF(รายชื่อนักเรียน!D3="","",รายชื่อนักเรียน!D3&amp;รายชื่อนักเรียน!E3&amp; "  " &amp; รายชื่อนักเรียน!F3)</f>
        <v/>
      </c>
      <c r="C7" s="161"/>
      <c r="D7" s="127">
        <v>23</v>
      </c>
      <c r="E7" s="127"/>
      <c r="F7" s="127"/>
      <c r="G7" s="127"/>
      <c r="H7" s="127"/>
      <c r="I7" s="63" t="str">
        <f>IF(B7="","",SUM(D7:H7))</f>
        <v/>
      </c>
      <c r="J7" s="127"/>
      <c r="K7" s="127"/>
      <c r="L7" s="127"/>
      <c r="M7" s="127"/>
      <c r="N7" s="127"/>
      <c r="O7" s="206" t="str">
        <f>IF(B7="","",SUM(J7:N7))</f>
        <v/>
      </c>
      <c r="P7" s="178" t="str">
        <f>IF(B7="","",SUM(I7,O7))</f>
        <v/>
      </c>
      <c r="Q7" s="127"/>
      <c r="R7" s="127"/>
      <c r="S7" s="27" t="str">
        <f>IF(B7="","",IF(รายชื่อนักเรียน!H3="ย้ายออก","ย้ายออก",IF(รายชื่อนักเรียน!H3="แขวนลอย","แขวนลอย",SUM(P7,Q7,R7))))</f>
        <v/>
      </c>
      <c r="T7" s="18"/>
      <c r="U7" s="18"/>
      <c r="V7" s="18"/>
      <c r="W7" s="18"/>
      <c r="X7" s="18"/>
    </row>
    <row r="8" spans="1:24" ht="21" customHeight="1" x14ac:dyDescent="0.35">
      <c r="A8" s="23">
        <v>3</v>
      </c>
      <c r="B8" s="62" t="str">
        <f>IF(รายชื่อนักเรียน!D4="","",รายชื่อนักเรียน!D4&amp;รายชื่อนักเรียน!E4&amp; "  " &amp; รายชื่อนักเรียน!F4)</f>
        <v/>
      </c>
      <c r="C8" s="161"/>
      <c r="D8" s="127"/>
      <c r="E8" s="127"/>
      <c r="F8" s="127"/>
      <c r="G8" s="127"/>
      <c r="H8" s="127"/>
      <c r="I8" s="63" t="str">
        <f t="shared" ref="I8:I50" si="0">IF(B8="","",SUM(D8:H8))</f>
        <v/>
      </c>
      <c r="J8" s="127"/>
      <c r="K8" s="127"/>
      <c r="L8" s="127"/>
      <c r="M8" s="127"/>
      <c r="N8" s="127"/>
      <c r="O8" s="132" t="str">
        <f t="shared" ref="O8:O50" si="1">IF(B8="","",SUM(J8:N8))</f>
        <v/>
      </c>
      <c r="P8" s="178" t="str">
        <f>IF(B8="","",SUM(I8,O8))</f>
        <v/>
      </c>
      <c r="Q8" s="127"/>
      <c r="R8" s="127"/>
      <c r="S8" s="27" t="str">
        <f>IF(B8="","",IF(รายชื่อนักเรียน!H4="ย้ายออก","ย้ายออก",IF(รายชื่อนักเรียน!H4="แขวนลอย","แขวนลอย",SUM(P8,Q8,R8))))</f>
        <v/>
      </c>
      <c r="T8" s="20"/>
      <c r="U8" s="18"/>
      <c r="V8" s="18"/>
      <c r="W8" s="18"/>
      <c r="X8" s="18"/>
    </row>
    <row r="9" spans="1:24" ht="21" customHeight="1" x14ac:dyDescent="0.35">
      <c r="A9" s="23">
        <v>4</v>
      </c>
      <c r="B9" s="62" t="str">
        <f>IF(รายชื่อนักเรียน!D5="","",รายชื่อนักเรียน!D5&amp;รายชื่อนักเรียน!E5&amp; "  " &amp; รายชื่อนักเรียน!F5)</f>
        <v/>
      </c>
      <c r="C9" s="161"/>
      <c r="D9" s="127"/>
      <c r="E9" s="127"/>
      <c r="F9" s="127"/>
      <c r="G9" s="127"/>
      <c r="H9" s="127"/>
      <c r="I9" s="63" t="str">
        <f t="shared" si="0"/>
        <v/>
      </c>
      <c r="J9" s="127"/>
      <c r="K9" s="127"/>
      <c r="L9" s="127"/>
      <c r="M9" s="127"/>
      <c r="N9" s="127"/>
      <c r="O9" s="132" t="str">
        <f t="shared" si="1"/>
        <v/>
      </c>
      <c r="P9" s="178" t="str">
        <f>IF(B9="","",SUM(I9,O9))</f>
        <v/>
      </c>
      <c r="Q9" s="127"/>
      <c r="R9" s="127"/>
      <c r="S9" s="27" t="str">
        <f>IF(B9="","",IF(รายชื่อนักเรียน!H5="ย้ายออก","ย้ายออก",IF(รายชื่อนักเรียน!H5="แขวนลอย","แขวนลอย",SUM(P9,Q9,R9))))</f>
        <v/>
      </c>
      <c r="T9" s="20"/>
      <c r="U9" s="18"/>
      <c r="V9" s="18"/>
      <c r="W9" s="18"/>
      <c r="X9" s="18"/>
    </row>
    <row r="10" spans="1:24" ht="21" customHeight="1" x14ac:dyDescent="0.35">
      <c r="A10" s="23">
        <v>5</v>
      </c>
      <c r="B10" s="62" t="str">
        <f>IF(รายชื่อนักเรียน!D6="","",รายชื่อนักเรียน!D6&amp;รายชื่อนักเรียน!E6&amp; "  " &amp; รายชื่อนักเรียน!F6)</f>
        <v/>
      </c>
      <c r="C10" s="161"/>
      <c r="D10" s="127"/>
      <c r="E10" s="127"/>
      <c r="F10" s="127"/>
      <c r="G10" s="127"/>
      <c r="H10" s="127"/>
      <c r="I10" s="63" t="str">
        <f t="shared" si="0"/>
        <v/>
      </c>
      <c r="J10" s="127"/>
      <c r="K10" s="127"/>
      <c r="L10" s="127"/>
      <c r="M10" s="127"/>
      <c r="N10" s="127"/>
      <c r="O10" s="132" t="str">
        <f>IF(B10="","",SUM(J10:N10))</f>
        <v/>
      </c>
      <c r="P10" s="178" t="str">
        <f t="shared" ref="P10:P50" si="2">IF(B10="","",SUM(I10,O10))</f>
        <v/>
      </c>
      <c r="Q10" s="127"/>
      <c r="R10" s="127"/>
      <c r="S10" s="27" t="str">
        <f>IF(B10="","",IF(รายชื่อนักเรียน!H6="ย้ายออก","ย้ายออก",IF(รายชื่อนักเรียน!H6="แขวนลอย","แขวนลอย",SUM(P10,Q10,R10))))</f>
        <v/>
      </c>
      <c r="T10" s="18"/>
      <c r="U10" s="18"/>
      <c r="V10" s="18"/>
      <c r="W10" s="18"/>
      <c r="X10" s="18"/>
    </row>
    <row r="11" spans="1:24" ht="21" customHeight="1" x14ac:dyDescent="0.35">
      <c r="A11" s="23">
        <v>6</v>
      </c>
      <c r="B11" s="62" t="str">
        <f>IF(รายชื่อนักเรียน!D7="","",รายชื่อนักเรียน!D7&amp;รายชื่อนักเรียน!E7&amp; "  " &amp; รายชื่อนักเรียน!F7)</f>
        <v/>
      </c>
      <c r="C11" s="161"/>
      <c r="D11" s="127"/>
      <c r="E11" s="127"/>
      <c r="F11" s="127"/>
      <c r="G11" s="127"/>
      <c r="H11" s="127"/>
      <c r="I11" s="63" t="str">
        <f t="shared" si="0"/>
        <v/>
      </c>
      <c r="J11" s="127"/>
      <c r="K11" s="127"/>
      <c r="L11" s="127"/>
      <c r="M11" s="127"/>
      <c r="N11" s="127"/>
      <c r="O11" s="132" t="str">
        <f t="shared" si="1"/>
        <v/>
      </c>
      <c r="P11" s="178" t="str">
        <f t="shared" si="2"/>
        <v/>
      </c>
      <c r="Q11" s="127"/>
      <c r="R11" s="127"/>
      <c r="S11" s="27" t="str">
        <f>IF(B11="","",IF(รายชื่อนักเรียน!H7="ย้ายออก","ย้ายออก",IF(รายชื่อนักเรียน!H7="แขวนลอย","แขวนลอย",SUM(P11,Q11,R11))))</f>
        <v/>
      </c>
      <c r="T11" s="20"/>
      <c r="U11" s="18"/>
      <c r="V11" s="18"/>
      <c r="W11" s="18"/>
      <c r="X11" s="18"/>
    </row>
    <row r="12" spans="1:24" ht="21" customHeight="1" x14ac:dyDescent="0.35">
      <c r="A12" s="23">
        <v>7</v>
      </c>
      <c r="B12" s="62" t="str">
        <f>IF(รายชื่อนักเรียน!D8="","",รายชื่อนักเรียน!D8&amp;รายชื่อนักเรียน!E8&amp; "  " &amp; รายชื่อนักเรียน!F8)</f>
        <v/>
      </c>
      <c r="C12" s="161"/>
      <c r="D12" s="127"/>
      <c r="E12" s="127"/>
      <c r="F12" s="127"/>
      <c r="G12" s="127"/>
      <c r="H12" s="127"/>
      <c r="I12" s="63" t="str">
        <f t="shared" si="0"/>
        <v/>
      </c>
      <c r="J12" s="127"/>
      <c r="K12" s="127"/>
      <c r="L12" s="127"/>
      <c r="M12" s="127"/>
      <c r="N12" s="127"/>
      <c r="O12" s="132" t="str">
        <f t="shared" si="1"/>
        <v/>
      </c>
      <c r="P12" s="178" t="str">
        <f t="shared" si="2"/>
        <v/>
      </c>
      <c r="Q12" s="127"/>
      <c r="R12" s="127"/>
      <c r="S12" s="27" t="str">
        <f>IF(B12="","",IF(รายชื่อนักเรียน!H8="ย้ายออก","ย้ายออก",IF(รายชื่อนักเรียน!H8="แขวนลอย","แขวนลอย",SUM(P12,Q12,R12))))</f>
        <v/>
      </c>
      <c r="T12" s="18"/>
      <c r="U12" s="18"/>
      <c r="V12" s="18"/>
      <c r="W12" s="18"/>
      <c r="X12" s="18"/>
    </row>
    <row r="13" spans="1:24" ht="21" customHeight="1" x14ac:dyDescent="0.35">
      <c r="A13" s="23">
        <v>8</v>
      </c>
      <c r="B13" s="62" t="str">
        <f>IF(รายชื่อนักเรียน!D9="","",รายชื่อนักเรียน!D9&amp;รายชื่อนักเรียน!E9&amp; "  " &amp; รายชื่อนักเรียน!F9)</f>
        <v/>
      </c>
      <c r="C13" s="161"/>
      <c r="D13" s="127"/>
      <c r="E13" s="127"/>
      <c r="F13" s="127"/>
      <c r="G13" s="127"/>
      <c r="H13" s="127"/>
      <c r="I13" s="63" t="str">
        <f t="shared" si="0"/>
        <v/>
      </c>
      <c r="J13" s="127"/>
      <c r="K13" s="127"/>
      <c r="L13" s="127"/>
      <c r="M13" s="127"/>
      <c r="N13" s="127"/>
      <c r="O13" s="132" t="str">
        <f t="shared" si="1"/>
        <v/>
      </c>
      <c r="P13" s="178" t="str">
        <f t="shared" si="2"/>
        <v/>
      </c>
      <c r="Q13" s="127"/>
      <c r="R13" s="127"/>
      <c r="S13" s="27" t="str">
        <f>IF(B13="","",IF(รายชื่อนักเรียน!H9="ย้ายออก","ย้ายออก",IF(รายชื่อนักเรียน!H9="แขวนลอย","แขวนลอย",SUM(P13,Q13,R13))))</f>
        <v/>
      </c>
      <c r="T13" s="20"/>
      <c r="U13" s="18"/>
      <c r="V13" s="18"/>
      <c r="W13" s="18"/>
      <c r="X13" s="18"/>
    </row>
    <row r="14" spans="1:24" ht="21" customHeight="1" x14ac:dyDescent="0.35">
      <c r="A14" s="23">
        <v>9</v>
      </c>
      <c r="B14" s="62" t="str">
        <f>IF(รายชื่อนักเรียน!D10="","",รายชื่อนักเรียน!D10&amp;รายชื่อนักเรียน!E10&amp; "  " &amp; รายชื่อนักเรียน!F10)</f>
        <v/>
      </c>
      <c r="C14" s="161"/>
      <c r="D14" s="127"/>
      <c r="E14" s="127"/>
      <c r="F14" s="127"/>
      <c r="G14" s="127"/>
      <c r="H14" s="127"/>
      <c r="I14" s="63" t="str">
        <f t="shared" si="0"/>
        <v/>
      </c>
      <c r="J14" s="127"/>
      <c r="K14" s="127"/>
      <c r="L14" s="127"/>
      <c r="M14" s="127"/>
      <c r="N14" s="127"/>
      <c r="O14" s="132" t="str">
        <f t="shared" si="1"/>
        <v/>
      </c>
      <c r="P14" s="178" t="str">
        <f t="shared" si="2"/>
        <v/>
      </c>
      <c r="Q14" s="127"/>
      <c r="R14" s="127"/>
      <c r="S14" s="27" t="str">
        <f>IF(B14="","",IF(รายชื่อนักเรียน!H10="ย้ายออก","ย้ายออก",IF(รายชื่อนักเรียน!H10="แขวนลอย","แขวนลอย",SUM(P14,Q14,R14))))</f>
        <v/>
      </c>
      <c r="T14" s="21"/>
      <c r="U14" s="18"/>
      <c r="V14" s="18"/>
      <c r="W14" s="18"/>
      <c r="X14" s="18"/>
    </row>
    <row r="15" spans="1:24" ht="21" customHeight="1" x14ac:dyDescent="0.35">
      <c r="A15" s="23">
        <v>10</v>
      </c>
      <c r="B15" s="62" t="str">
        <f>IF(รายชื่อนักเรียน!D11="","",รายชื่อนักเรียน!D11&amp;รายชื่อนักเรียน!E11&amp; "  " &amp; รายชื่อนักเรียน!F11)</f>
        <v/>
      </c>
      <c r="C15" s="161"/>
      <c r="D15" s="127"/>
      <c r="E15" s="127"/>
      <c r="F15" s="127"/>
      <c r="G15" s="127"/>
      <c r="H15" s="127"/>
      <c r="I15" s="63" t="str">
        <f t="shared" si="0"/>
        <v/>
      </c>
      <c r="J15" s="127"/>
      <c r="K15" s="127"/>
      <c r="L15" s="127"/>
      <c r="M15" s="127"/>
      <c r="N15" s="127"/>
      <c r="O15" s="132" t="str">
        <f t="shared" si="1"/>
        <v/>
      </c>
      <c r="P15" s="178" t="str">
        <f t="shared" si="2"/>
        <v/>
      </c>
      <c r="Q15" s="127"/>
      <c r="R15" s="127"/>
      <c r="S15" s="27" t="str">
        <f>IF(B15="","",IF(รายชื่อนักเรียน!H11="ย้ายออก","ย้ายออก",IF(รายชื่อนักเรียน!H11="แขวนลอย","แขวนลอย",SUM(P15,Q15,R15))))</f>
        <v/>
      </c>
      <c r="T15" s="21"/>
      <c r="U15" s="18"/>
      <c r="V15" s="18"/>
      <c r="W15" s="18"/>
      <c r="X15" s="18"/>
    </row>
    <row r="16" spans="1:24" ht="21" customHeight="1" x14ac:dyDescent="0.35">
      <c r="A16" s="23">
        <v>11</v>
      </c>
      <c r="B16" s="62" t="str">
        <f>IF(รายชื่อนักเรียน!D12="","",รายชื่อนักเรียน!D12&amp;รายชื่อนักเรียน!E12&amp; "  " &amp; รายชื่อนักเรียน!F12)</f>
        <v/>
      </c>
      <c r="C16" s="161"/>
      <c r="D16" s="127"/>
      <c r="E16" s="127"/>
      <c r="F16" s="127"/>
      <c r="G16" s="127"/>
      <c r="H16" s="127"/>
      <c r="I16" s="63" t="str">
        <f t="shared" si="0"/>
        <v/>
      </c>
      <c r="J16" s="127"/>
      <c r="K16" s="127"/>
      <c r="L16" s="127"/>
      <c r="M16" s="127"/>
      <c r="N16" s="127"/>
      <c r="O16" s="132" t="str">
        <f t="shared" si="1"/>
        <v/>
      </c>
      <c r="P16" s="178" t="str">
        <f t="shared" si="2"/>
        <v/>
      </c>
      <c r="Q16" s="127"/>
      <c r="R16" s="127"/>
      <c r="S16" s="27" t="str">
        <f>IF(B16="","",IF(รายชื่อนักเรียน!H12="ย้ายออก","ย้ายออก",IF(รายชื่อนักเรียน!H12="แขวนลอย","แขวนลอย",SUM(P16,Q16,R16))))</f>
        <v/>
      </c>
      <c r="T16" s="18"/>
      <c r="U16" s="18"/>
      <c r="V16" s="18"/>
      <c r="W16" s="18"/>
      <c r="X16" s="18"/>
    </row>
    <row r="17" spans="1:24" ht="21" customHeight="1" x14ac:dyDescent="0.35">
      <c r="A17" s="23">
        <v>12</v>
      </c>
      <c r="B17" s="62" t="str">
        <f>IF(รายชื่อนักเรียน!D13="","",รายชื่อนักเรียน!D13&amp;รายชื่อนักเรียน!E13&amp; "  " &amp; รายชื่อนักเรียน!F13)</f>
        <v/>
      </c>
      <c r="C17" s="161"/>
      <c r="D17" s="127"/>
      <c r="E17" s="127"/>
      <c r="F17" s="127"/>
      <c r="G17" s="127"/>
      <c r="H17" s="127"/>
      <c r="I17" s="63" t="str">
        <f t="shared" si="0"/>
        <v/>
      </c>
      <c r="J17" s="127"/>
      <c r="K17" s="127"/>
      <c r="L17" s="127"/>
      <c r="M17" s="127"/>
      <c r="N17" s="127"/>
      <c r="O17" s="132" t="str">
        <f t="shared" si="1"/>
        <v/>
      </c>
      <c r="P17" s="178" t="str">
        <f t="shared" si="2"/>
        <v/>
      </c>
      <c r="Q17" s="127"/>
      <c r="R17" s="127"/>
      <c r="S17" s="27" t="str">
        <f>IF(B17="","",IF(รายชื่อนักเรียน!H13="ย้ายออก","ย้ายออก",IF(รายชื่อนักเรียน!H13="แขวนลอย","แขวนลอย",SUM(P17,Q17,R17))))</f>
        <v/>
      </c>
      <c r="T17" s="20"/>
      <c r="U17" s="18"/>
      <c r="V17" s="18"/>
      <c r="W17" s="18"/>
      <c r="X17" s="18"/>
    </row>
    <row r="18" spans="1:24" ht="21" customHeight="1" x14ac:dyDescent="0.35">
      <c r="A18" s="23">
        <v>13</v>
      </c>
      <c r="B18" s="62" t="str">
        <f>IF(รายชื่อนักเรียน!D14="","",รายชื่อนักเรียน!D14&amp;รายชื่อนักเรียน!E14&amp; "  " &amp; รายชื่อนักเรียน!F14)</f>
        <v/>
      </c>
      <c r="C18" s="161"/>
      <c r="D18" s="127"/>
      <c r="E18" s="127"/>
      <c r="F18" s="127"/>
      <c r="G18" s="127"/>
      <c r="H18" s="127"/>
      <c r="I18" s="63" t="str">
        <f t="shared" si="0"/>
        <v/>
      </c>
      <c r="J18" s="127"/>
      <c r="K18" s="127"/>
      <c r="L18" s="127"/>
      <c r="M18" s="127"/>
      <c r="N18" s="127"/>
      <c r="O18" s="132" t="str">
        <f t="shared" si="1"/>
        <v/>
      </c>
      <c r="P18" s="178" t="str">
        <f t="shared" si="2"/>
        <v/>
      </c>
      <c r="Q18" s="127"/>
      <c r="R18" s="127"/>
      <c r="S18" s="27" t="str">
        <f>IF(B18="","",IF(รายชื่อนักเรียน!H14="ย้ายออก","ย้ายออก",IF(รายชื่อนักเรียน!H14="แขวนลอย","แขวนลอย",SUM(P18,Q18,R18))))</f>
        <v/>
      </c>
      <c r="T18" s="20"/>
      <c r="U18" s="18"/>
      <c r="V18" s="18"/>
      <c r="W18" s="18"/>
      <c r="X18" s="18"/>
    </row>
    <row r="19" spans="1:24" ht="21" customHeight="1" x14ac:dyDescent="0.35">
      <c r="A19" s="23">
        <v>14</v>
      </c>
      <c r="B19" s="62" t="str">
        <f>IF(รายชื่อนักเรียน!D15="","",รายชื่อนักเรียน!D15&amp;รายชื่อนักเรียน!E15&amp; "  " &amp; รายชื่อนักเรียน!F15)</f>
        <v/>
      </c>
      <c r="C19" s="161"/>
      <c r="D19" s="127"/>
      <c r="E19" s="127"/>
      <c r="F19" s="127"/>
      <c r="G19" s="127"/>
      <c r="H19" s="127"/>
      <c r="I19" s="63" t="str">
        <f t="shared" si="0"/>
        <v/>
      </c>
      <c r="J19" s="127"/>
      <c r="K19" s="127"/>
      <c r="L19" s="127"/>
      <c r="M19" s="127"/>
      <c r="N19" s="127"/>
      <c r="O19" s="132" t="str">
        <f t="shared" si="1"/>
        <v/>
      </c>
      <c r="P19" s="178" t="str">
        <f t="shared" si="2"/>
        <v/>
      </c>
      <c r="Q19" s="127"/>
      <c r="R19" s="127"/>
      <c r="S19" s="27" t="str">
        <f>IF(B19="","",IF(รายชื่อนักเรียน!H15="ย้ายออก","ย้ายออก",IF(รายชื่อนักเรียน!H15="แขวนลอย","แขวนลอย",SUM(P19,Q19,R19))))</f>
        <v/>
      </c>
      <c r="T19" s="18"/>
      <c r="U19" s="18"/>
      <c r="V19" s="18"/>
      <c r="W19" s="18"/>
      <c r="X19" s="18"/>
    </row>
    <row r="20" spans="1:24" ht="21" customHeight="1" x14ac:dyDescent="0.35">
      <c r="A20" s="23">
        <v>15</v>
      </c>
      <c r="B20" s="62" t="str">
        <f>IF(รายชื่อนักเรียน!D16="","",รายชื่อนักเรียน!D16&amp;รายชื่อนักเรียน!E16&amp; "  " &amp; รายชื่อนักเรียน!F16)</f>
        <v/>
      </c>
      <c r="C20" s="161"/>
      <c r="D20" s="127"/>
      <c r="E20" s="127"/>
      <c r="F20" s="127"/>
      <c r="G20" s="127"/>
      <c r="H20" s="127"/>
      <c r="I20" s="63" t="str">
        <f t="shared" si="0"/>
        <v/>
      </c>
      <c r="J20" s="127"/>
      <c r="K20" s="127"/>
      <c r="L20" s="127"/>
      <c r="M20" s="127"/>
      <c r="N20" s="127"/>
      <c r="O20" s="132" t="str">
        <f t="shared" si="1"/>
        <v/>
      </c>
      <c r="P20" s="178" t="str">
        <f t="shared" si="2"/>
        <v/>
      </c>
      <c r="Q20" s="127"/>
      <c r="R20" s="127"/>
      <c r="S20" s="27" t="str">
        <f>IF(B20="","",IF(รายชื่อนักเรียน!H16="ย้ายออก","ย้ายออก",IF(รายชื่อนักเรียน!H16="แขวนลอย","แขวนลอย",SUM(P20,Q20,R20))))</f>
        <v/>
      </c>
      <c r="T20" s="18"/>
      <c r="U20" s="18"/>
      <c r="V20" s="18"/>
      <c r="W20" s="18"/>
      <c r="X20" s="18"/>
    </row>
    <row r="21" spans="1:24" ht="21" customHeight="1" x14ac:dyDescent="0.35">
      <c r="A21" s="23">
        <v>16</v>
      </c>
      <c r="B21" s="62" t="str">
        <f>IF(รายชื่อนักเรียน!D17="","",รายชื่อนักเรียน!D17&amp;รายชื่อนักเรียน!E17&amp; "  " &amp; รายชื่อนักเรียน!F17)</f>
        <v/>
      </c>
      <c r="C21" s="161"/>
      <c r="D21" s="127"/>
      <c r="E21" s="127"/>
      <c r="F21" s="127"/>
      <c r="G21" s="127"/>
      <c r="H21" s="127"/>
      <c r="I21" s="63" t="str">
        <f t="shared" si="0"/>
        <v/>
      </c>
      <c r="J21" s="127"/>
      <c r="K21" s="127"/>
      <c r="L21" s="127"/>
      <c r="M21" s="127"/>
      <c r="N21" s="127"/>
      <c r="O21" s="132" t="str">
        <f t="shared" si="1"/>
        <v/>
      </c>
      <c r="P21" s="178" t="str">
        <f t="shared" si="2"/>
        <v/>
      </c>
      <c r="Q21" s="127"/>
      <c r="R21" s="127"/>
      <c r="S21" s="27" t="str">
        <f>IF(B21="","",IF(รายชื่อนักเรียน!H17="ย้ายออก","ย้ายออก",IF(รายชื่อนักเรียน!H17="แขวนลอย","แขวนลอย",SUM(P21,Q21,R21))))</f>
        <v/>
      </c>
      <c r="T21" s="18"/>
      <c r="U21" s="18"/>
      <c r="V21" s="18"/>
      <c r="W21" s="18"/>
      <c r="X21" s="18"/>
    </row>
    <row r="22" spans="1:24" ht="21" customHeight="1" x14ac:dyDescent="0.35">
      <c r="A22" s="23">
        <v>17</v>
      </c>
      <c r="B22" s="62" t="str">
        <f>IF(รายชื่อนักเรียน!D18="","",รายชื่อนักเรียน!D18&amp;รายชื่อนักเรียน!E18&amp; "  " &amp; รายชื่อนักเรียน!F18)</f>
        <v/>
      </c>
      <c r="C22" s="161"/>
      <c r="D22" s="127"/>
      <c r="E22" s="127"/>
      <c r="F22" s="127"/>
      <c r="G22" s="127"/>
      <c r="H22" s="127"/>
      <c r="I22" s="63" t="str">
        <f t="shared" si="0"/>
        <v/>
      </c>
      <c r="J22" s="127"/>
      <c r="K22" s="127"/>
      <c r="L22" s="127"/>
      <c r="M22" s="127"/>
      <c r="N22" s="127"/>
      <c r="O22" s="132" t="str">
        <f t="shared" si="1"/>
        <v/>
      </c>
      <c r="P22" s="178" t="str">
        <f t="shared" si="2"/>
        <v/>
      </c>
      <c r="Q22" s="127"/>
      <c r="R22" s="127"/>
      <c r="S22" s="27" t="str">
        <f>IF(B22="","",IF(รายชื่อนักเรียน!H18="ย้ายออก","ย้ายออก",IF(รายชื่อนักเรียน!H18="แขวนลอย","แขวนลอย",SUM(P22,Q22,R22))))</f>
        <v/>
      </c>
      <c r="T22" s="20"/>
      <c r="U22" s="18"/>
      <c r="V22" s="18"/>
      <c r="W22" s="18"/>
      <c r="X22" s="18"/>
    </row>
    <row r="23" spans="1:24" ht="21" customHeight="1" x14ac:dyDescent="0.35">
      <c r="A23" s="23">
        <v>18</v>
      </c>
      <c r="B23" s="62" t="str">
        <f>IF(รายชื่อนักเรียน!D19="","",รายชื่อนักเรียน!D19&amp;รายชื่อนักเรียน!E19&amp; "  " &amp; รายชื่อนักเรียน!F19)</f>
        <v/>
      </c>
      <c r="C23" s="161"/>
      <c r="D23" s="127"/>
      <c r="E23" s="127"/>
      <c r="F23" s="127"/>
      <c r="G23" s="127"/>
      <c r="H23" s="127"/>
      <c r="I23" s="63" t="str">
        <f t="shared" si="0"/>
        <v/>
      </c>
      <c r="J23" s="127"/>
      <c r="K23" s="127"/>
      <c r="L23" s="127"/>
      <c r="M23" s="127"/>
      <c r="N23" s="127"/>
      <c r="O23" s="132" t="str">
        <f t="shared" si="1"/>
        <v/>
      </c>
      <c r="P23" s="178" t="str">
        <f t="shared" si="2"/>
        <v/>
      </c>
      <c r="Q23" s="127"/>
      <c r="R23" s="127"/>
      <c r="S23" s="27" t="str">
        <f>IF(B23="","",IF(รายชื่อนักเรียน!H19="ย้ายออก","ย้ายออก",IF(รายชื่อนักเรียน!H19="แขวนลอย","แขวนลอย",SUM(P23,Q23,R23))))</f>
        <v/>
      </c>
      <c r="T23" s="20"/>
      <c r="U23" s="18"/>
      <c r="V23" s="18"/>
      <c r="W23" s="18"/>
      <c r="X23" s="18"/>
    </row>
    <row r="24" spans="1:24" ht="21" customHeight="1" x14ac:dyDescent="0.35">
      <c r="A24" s="23">
        <v>19</v>
      </c>
      <c r="B24" s="62" t="str">
        <f>IF(รายชื่อนักเรียน!D20="","",รายชื่อนักเรียน!D20&amp;รายชื่อนักเรียน!E20&amp; "  " &amp; รายชื่อนักเรียน!F20)</f>
        <v/>
      </c>
      <c r="C24" s="161"/>
      <c r="D24" s="127"/>
      <c r="E24" s="127"/>
      <c r="F24" s="127"/>
      <c r="G24" s="127"/>
      <c r="H24" s="127"/>
      <c r="I24" s="63" t="str">
        <f t="shared" si="0"/>
        <v/>
      </c>
      <c r="J24" s="127"/>
      <c r="K24" s="127"/>
      <c r="L24" s="127"/>
      <c r="M24" s="127"/>
      <c r="N24" s="127"/>
      <c r="O24" s="132" t="str">
        <f t="shared" si="1"/>
        <v/>
      </c>
      <c r="P24" s="178" t="str">
        <f t="shared" si="2"/>
        <v/>
      </c>
      <c r="Q24" s="127"/>
      <c r="R24" s="127"/>
      <c r="S24" s="27" t="str">
        <f>IF(B24="","",IF(รายชื่อนักเรียน!H20="ย้ายออก","ย้ายออก",IF(รายชื่อนักเรียน!H20="แขวนลอย","แขวนลอย",SUM(P24,Q24,R24))))</f>
        <v/>
      </c>
      <c r="T24" s="20"/>
      <c r="U24" s="18"/>
      <c r="V24" s="18"/>
      <c r="W24" s="18"/>
      <c r="X24" s="18"/>
    </row>
    <row r="25" spans="1:24" ht="21" customHeight="1" x14ac:dyDescent="0.35">
      <c r="A25" s="23">
        <v>20</v>
      </c>
      <c r="B25" s="62" t="str">
        <f>IF(รายชื่อนักเรียน!D21="","",รายชื่อนักเรียน!D21&amp;รายชื่อนักเรียน!E21&amp; "  " &amp; รายชื่อนักเรียน!F21)</f>
        <v/>
      </c>
      <c r="C25" s="161"/>
      <c r="D25" s="127"/>
      <c r="E25" s="127"/>
      <c r="F25" s="127"/>
      <c r="G25" s="127"/>
      <c r="H25" s="127"/>
      <c r="I25" s="63" t="str">
        <f t="shared" si="0"/>
        <v/>
      </c>
      <c r="J25" s="127"/>
      <c r="K25" s="127"/>
      <c r="L25" s="127"/>
      <c r="M25" s="127"/>
      <c r="N25" s="127"/>
      <c r="O25" s="132" t="str">
        <f t="shared" si="1"/>
        <v/>
      </c>
      <c r="P25" s="178" t="str">
        <f t="shared" si="2"/>
        <v/>
      </c>
      <c r="Q25" s="127"/>
      <c r="R25" s="127"/>
      <c r="S25" s="27" t="str">
        <f>IF(B25="","",IF(รายชื่อนักเรียน!H21="ย้ายออก","ย้ายออก",IF(รายชื่อนักเรียน!H21="แขวนลอย","แขวนลอย",SUM(P25,Q25,R25))))</f>
        <v/>
      </c>
      <c r="T25" s="18"/>
      <c r="U25" s="18"/>
      <c r="V25" s="18"/>
      <c r="W25" s="18"/>
      <c r="X25" s="18"/>
    </row>
    <row r="26" spans="1:24" ht="21" customHeight="1" x14ac:dyDescent="0.35">
      <c r="A26" s="23">
        <v>21</v>
      </c>
      <c r="B26" s="62" t="str">
        <f>IF(รายชื่อนักเรียน!D22="","",รายชื่อนักเรียน!D22&amp;รายชื่อนักเรียน!E22&amp; "  " &amp; รายชื่อนักเรียน!F22)</f>
        <v/>
      </c>
      <c r="C26" s="161"/>
      <c r="D26" s="127"/>
      <c r="E26" s="127"/>
      <c r="F26" s="127"/>
      <c r="G26" s="127"/>
      <c r="H26" s="127"/>
      <c r="I26" s="63" t="str">
        <f t="shared" si="0"/>
        <v/>
      </c>
      <c r="J26" s="127"/>
      <c r="K26" s="127"/>
      <c r="L26" s="127"/>
      <c r="M26" s="127"/>
      <c r="N26" s="127"/>
      <c r="O26" s="132" t="str">
        <f t="shared" si="1"/>
        <v/>
      </c>
      <c r="P26" s="178" t="str">
        <f t="shared" si="2"/>
        <v/>
      </c>
      <c r="Q26" s="127"/>
      <c r="R26" s="127"/>
      <c r="S26" s="27" t="str">
        <f>IF(B26="","",IF(รายชื่อนักเรียน!H22="ย้ายออก","ย้ายออก",IF(รายชื่อนักเรียน!H22="แขวนลอย","แขวนลอย",SUM(P26,Q26,R26))))</f>
        <v/>
      </c>
      <c r="T26" s="21"/>
      <c r="U26" s="18"/>
      <c r="V26" s="18"/>
      <c r="W26" s="18"/>
      <c r="X26" s="18"/>
    </row>
    <row r="27" spans="1:24" ht="21" customHeight="1" x14ac:dyDescent="0.35">
      <c r="A27" s="23">
        <v>22</v>
      </c>
      <c r="B27" s="62" t="str">
        <f>IF(รายชื่อนักเรียน!D23="","",รายชื่อนักเรียน!D23&amp;รายชื่อนักเรียน!E23&amp; "  " &amp; รายชื่อนักเรียน!F23)</f>
        <v/>
      </c>
      <c r="C27" s="161"/>
      <c r="D27" s="127"/>
      <c r="E27" s="127"/>
      <c r="F27" s="127"/>
      <c r="G27" s="127"/>
      <c r="H27" s="127"/>
      <c r="I27" s="63" t="str">
        <f t="shared" si="0"/>
        <v/>
      </c>
      <c r="J27" s="127"/>
      <c r="K27" s="127"/>
      <c r="L27" s="127"/>
      <c r="M27" s="127"/>
      <c r="N27" s="127"/>
      <c r="O27" s="132" t="str">
        <f t="shared" si="1"/>
        <v/>
      </c>
      <c r="P27" s="178" t="str">
        <f t="shared" si="2"/>
        <v/>
      </c>
      <c r="Q27" s="127"/>
      <c r="R27" s="127"/>
      <c r="S27" s="27" t="str">
        <f>IF(B27="","",IF(รายชื่อนักเรียน!H23="ย้ายออก","ย้ายออก",IF(รายชื่อนักเรียน!H23="แขวนลอย","แขวนลอย",SUM(P27,Q27,R27))))</f>
        <v/>
      </c>
      <c r="T27" s="18"/>
      <c r="U27" s="18"/>
      <c r="V27" s="18"/>
      <c r="W27" s="18"/>
      <c r="X27" s="18"/>
    </row>
    <row r="28" spans="1:24" ht="21" customHeight="1" x14ac:dyDescent="0.35">
      <c r="A28" s="23">
        <v>23</v>
      </c>
      <c r="B28" s="62" t="str">
        <f>IF(รายชื่อนักเรียน!D24="","",รายชื่อนักเรียน!D24&amp;รายชื่อนักเรียน!E24&amp; "  " &amp; รายชื่อนักเรียน!F24)</f>
        <v/>
      </c>
      <c r="C28" s="161"/>
      <c r="D28" s="127"/>
      <c r="E28" s="127"/>
      <c r="F28" s="127"/>
      <c r="G28" s="127"/>
      <c r="H28" s="127"/>
      <c r="I28" s="63" t="str">
        <f t="shared" si="0"/>
        <v/>
      </c>
      <c r="J28" s="127"/>
      <c r="K28" s="127"/>
      <c r="L28" s="127"/>
      <c r="M28" s="127"/>
      <c r="N28" s="127"/>
      <c r="O28" s="132" t="str">
        <f t="shared" si="1"/>
        <v/>
      </c>
      <c r="P28" s="178" t="str">
        <f t="shared" si="2"/>
        <v/>
      </c>
      <c r="Q28" s="127"/>
      <c r="R28" s="127"/>
      <c r="S28" s="27" t="str">
        <f>IF(B28="","",IF(รายชื่อนักเรียน!H24="ย้ายออก","ย้ายออก",IF(รายชื่อนักเรียน!H24="แขวนลอย","แขวนลอย",SUM(P28,Q28,R28))))</f>
        <v/>
      </c>
      <c r="T28" s="18"/>
      <c r="U28" s="18"/>
      <c r="V28" s="18"/>
      <c r="W28" s="18"/>
      <c r="X28" s="18"/>
    </row>
    <row r="29" spans="1:24" ht="21" customHeight="1" x14ac:dyDescent="0.35">
      <c r="A29" s="23">
        <v>24</v>
      </c>
      <c r="B29" s="62" t="str">
        <f>IF(รายชื่อนักเรียน!D25="","",รายชื่อนักเรียน!D25&amp;รายชื่อนักเรียน!E25&amp; "  " &amp; รายชื่อนักเรียน!F25)</f>
        <v/>
      </c>
      <c r="C29" s="161"/>
      <c r="D29" s="127"/>
      <c r="E29" s="127"/>
      <c r="F29" s="127"/>
      <c r="G29" s="127"/>
      <c r="H29" s="127"/>
      <c r="I29" s="63" t="str">
        <f t="shared" si="0"/>
        <v/>
      </c>
      <c r="J29" s="127"/>
      <c r="K29" s="127"/>
      <c r="L29" s="127"/>
      <c r="M29" s="127"/>
      <c r="N29" s="127"/>
      <c r="O29" s="132" t="str">
        <f t="shared" si="1"/>
        <v/>
      </c>
      <c r="P29" s="178" t="str">
        <f t="shared" si="2"/>
        <v/>
      </c>
      <c r="Q29" s="127"/>
      <c r="R29" s="127"/>
      <c r="S29" s="27" t="str">
        <f>IF(B29="","",IF(รายชื่อนักเรียน!H25="ย้ายออก","ย้ายออก",IF(รายชื่อนักเรียน!H25="แขวนลอย","แขวนลอย",SUM(P29,Q29,R29))))</f>
        <v/>
      </c>
      <c r="T29" s="18"/>
      <c r="U29" s="18"/>
      <c r="V29" s="18"/>
      <c r="W29" s="18"/>
      <c r="X29" s="18"/>
    </row>
    <row r="30" spans="1:24" ht="21" customHeight="1" x14ac:dyDescent="0.35">
      <c r="A30" s="23">
        <v>25</v>
      </c>
      <c r="B30" s="62" t="str">
        <f>IF(รายชื่อนักเรียน!D26="","",รายชื่อนักเรียน!D26&amp;รายชื่อนักเรียน!E26&amp; "  " &amp; รายชื่อนักเรียน!F26)</f>
        <v/>
      </c>
      <c r="C30" s="161"/>
      <c r="D30" s="127"/>
      <c r="E30" s="127"/>
      <c r="F30" s="127"/>
      <c r="G30" s="127"/>
      <c r="H30" s="127"/>
      <c r="I30" s="63" t="str">
        <f t="shared" si="0"/>
        <v/>
      </c>
      <c r="J30" s="127"/>
      <c r="K30" s="127"/>
      <c r="L30" s="127"/>
      <c r="M30" s="127"/>
      <c r="N30" s="127"/>
      <c r="O30" s="132" t="str">
        <f t="shared" si="1"/>
        <v/>
      </c>
      <c r="P30" s="178" t="str">
        <f t="shared" si="2"/>
        <v/>
      </c>
      <c r="Q30" s="127"/>
      <c r="R30" s="127"/>
      <c r="S30" s="27" t="str">
        <f>IF(B30="","",IF(รายชื่อนักเรียน!H26="ย้ายออก","ย้ายออก",IF(รายชื่อนักเรียน!H26="แขวนลอย","แขวนลอย",SUM(P30,Q30,R30))))</f>
        <v/>
      </c>
      <c r="T30" s="18"/>
      <c r="U30" s="18"/>
      <c r="V30" s="18"/>
      <c r="W30" s="18"/>
      <c r="X30" s="18"/>
    </row>
    <row r="31" spans="1:24" ht="21" customHeight="1" x14ac:dyDescent="0.35">
      <c r="A31" s="23">
        <v>26</v>
      </c>
      <c r="B31" s="62" t="str">
        <f>IF(รายชื่อนักเรียน!D27="","",รายชื่อนักเรียน!D27&amp;รายชื่อนักเรียน!E27&amp; "  " &amp; รายชื่อนักเรียน!F27)</f>
        <v/>
      </c>
      <c r="C31" s="161"/>
      <c r="D31" s="127"/>
      <c r="E31" s="127"/>
      <c r="F31" s="127"/>
      <c r="G31" s="127"/>
      <c r="H31" s="127"/>
      <c r="I31" s="63" t="str">
        <f t="shared" si="0"/>
        <v/>
      </c>
      <c r="J31" s="127"/>
      <c r="K31" s="127"/>
      <c r="L31" s="127"/>
      <c r="M31" s="127"/>
      <c r="N31" s="127"/>
      <c r="O31" s="132" t="str">
        <f t="shared" si="1"/>
        <v/>
      </c>
      <c r="P31" s="178" t="str">
        <f t="shared" si="2"/>
        <v/>
      </c>
      <c r="Q31" s="127"/>
      <c r="R31" s="127"/>
      <c r="S31" s="27" t="str">
        <f>IF(B31="","",IF(รายชื่อนักเรียน!H27="ย้ายออก","ย้ายออก",IF(รายชื่อนักเรียน!H27="แขวนลอย","แขวนลอย",SUM(P31,Q31,R31))))</f>
        <v/>
      </c>
      <c r="T31" s="18"/>
      <c r="U31" s="18"/>
      <c r="V31" s="18"/>
      <c r="W31" s="18"/>
      <c r="X31" s="18"/>
    </row>
    <row r="32" spans="1:24" ht="21" customHeight="1" x14ac:dyDescent="0.35">
      <c r="A32" s="23">
        <v>27</v>
      </c>
      <c r="B32" s="62" t="str">
        <f>IF(รายชื่อนักเรียน!D28="","",รายชื่อนักเรียน!D28&amp;รายชื่อนักเรียน!E28&amp; "  " &amp; รายชื่อนักเรียน!F28)</f>
        <v/>
      </c>
      <c r="C32" s="161"/>
      <c r="D32" s="127"/>
      <c r="E32" s="127"/>
      <c r="F32" s="127"/>
      <c r="G32" s="127"/>
      <c r="H32" s="127"/>
      <c r="I32" s="63" t="str">
        <f t="shared" si="0"/>
        <v/>
      </c>
      <c r="J32" s="127"/>
      <c r="K32" s="127"/>
      <c r="L32" s="127"/>
      <c r="M32" s="127"/>
      <c r="N32" s="127"/>
      <c r="O32" s="132" t="str">
        <f t="shared" si="1"/>
        <v/>
      </c>
      <c r="P32" s="178" t="str">
        <f t="shared" si="2"/>
        <v/>
      </c>
      <c r="Q32" s="127"/>
      <c r="R32" s="127"/>
      <c r="S32" s="27" t="str">
        <f>IF(B32="","",IF(รายชื่อนักเรียน!H28="ย้ายออก","ย้ายออก",IF(รายชื่อนักเรียน!H28="แขวนลอย","แขวนลอย",SUM(P32,Q32,R32))))</f>
        <v/>
      </c>
      <c r="T32" s="18"/>
      <c r="U32" s="18"/>
      <c r="V32" s="18"/>
      <c r="W32" s="18"/>
      <c r="X32" s="18"/>
    </row>
    <row r="33" spans="1:24" ht="21" customHeight="1" x14ac:dyDescent="0.35">
      <c r="A33" s="23">
        <v>28</v>
      </c>
      <c r="B33" s="62" t="str">
        <f>IF(รายชื่อนักเรียน!D29="","",รายชื่อนักเรียน!D29&amp;รายชื่อนักเรียน!E29&amp; "  " &amp; รายชื่อนักเรียน!F29)</f>
        <v/>
      </c>
      <c r="C33" s="161"/>
      <c r="D33" s="127"/>
      <c r="E33" s="127"/>
      <c r="F33" s="127"/>
      <c r="G33" s="127"/>
      <c r="H33" s="127"/>
      <c r="I33" s="63" t="str">
        <f t="shared" si="0"/>
        <v/>
      </c>
      <c r="J33" s="127"/>
      <c r="K33" s="127"/>
      <c r="L33" s="127"/>
      <c r="M33" s="127"/>
      <c r="N33" s="127"/>
      <c r="O33" s="132" t="str">
        <f t="shared" si="1"/>
        <v/>
      </c>
      <c r="P33" s="178" t="str">
        <f t="shared" si="2"/>
        <v/>
      </c>
      <c r="Q33" s="127"/>
      <c r="R33" s="127"/>
      <c r="S33" s="27" t="str">
        <f>IF(B33="","",IF(รายชื่อนักเรียน!H29="ย้ายออก","ย้ายออก",IF(รายชื่อนักเรียน!H29="แขวนลอย","แขวนลอย",SUM(P33,Q33,R33))))</f>
        <v/>
      </c>
      <c r="T33" s="21"/>
      <c r="U33" s="18"/>
      <c r="V33" s="18"/>
      <c r="W33" s="18"/>
      <c r="X33" s="18"/>
    </row>
    <row r="34" spans="1:24" ht="21" customHeight="1" x14ac:dyDescent="0.35">
      <c r="A34" s="23">
        <v>29</v>
      </c>
      <c r="B34" s="62" t="str">
        <f>IF(รายชื่อนักเรียน!D30="","",รายชื่อนักเรียน!D30&amp;รายชื่อนักเรียน!E30&amp; "  " &amp; รายชื่อนักเรียน!F30)</f>
        <v/>
      </c>
      <c r="C34" s="161"/>
      <c r="D34" s="127"/>
      <c r="E34" s="127"/>
      <c r="F34" s="127"/>
      <c r="G34" s="127"/>
      <c r="H34" s="127"/>
      <c r="I34" s="63" t="str">
        <f t="shared" si="0"/>
        <v/>
      </c>
      <c r="J34" s="127"/>
      <c r="K34" s="127"/>
      <c r="L34" s="127"/>
      <c r="M34" s="127"/>
      <c r="N34" s="127"/>
      <c r="O34" s="132" t="str">
        <f t="shared" si="1"/>
        <v/>
      </c>
      <c r="P34" s="178" t="str">
        <f t="shared" si="2"/>
        <v/>
      </c>
      <c r="Q34" s="127"/>
      <c r="R34" s="127"/>
      <c r="S34" s="27" t="str">
        <f>IF(B34="","",IF(รายชื่อนักเรียน!H30="ย้ายออก","ย้ายออก",IF(รายชื่อนักเรียน!H30="แขวนลอย","แขวนลอย",SUM(P34,Q34,R34))))</f>
        <v/>
      </c>
      <c r="T34" s="21"/>
      <c r="U34" s="18"/>
      <c r="V34" s="18"/>
      <c r="W34" s="18"/>
      <c r="X34" s="18"/>
    </row>
    <row r="35" spans="1:24" ht="21" customHeight="1" x14ac:dyDescent="0.35">
      <c r="A35" s="23">
        <v>30</v>
      </c>
      <c r="B35" s="62" t="str">
        <f>IF(รายชื่อนักเรียน!D31="","",รายชื่อนักเรียน!D31&amp;รายชื่อนักเรียน!E31&amp; "  " &amp; รายชื่อนักเรียน!F31)</f>
        <v/>
      </c>
      <c r="C35" s="161"/>
      <c r="D35" s="127"/>
      <c r="E35" s="127"/>
      <c r="F35" s="127"/>
      <c r="G35" s="127"/>
      <c r="H35" s="127"/>
      <c r="I35" s="63" t="str">
        <f t="shared" si="0"/>
        <v/>
      </c>
      <c r="J35" s="127"/>
      <c r="K35" s="127"/>
      <c r="L35" s="127"/>
      <c r="M35" s="127"/>
      <c r="N35" s="127"/>
      <c r="O35" s="132" t="str">
        <f t="shared" si="1"/>
        <v/>
      </c>
      <c r="P35" s="178" t="str">
        <f t="shared" si="2"/>
        <v/>
      </c>
      <c r="Q35" s="127"/>
      <c r="R35" s="127"/>
      <c r="S35" s="27" t="str">
        <f>IF(B35="","",IF(รายชื่อนักเรียน!H31="ย้ายออก","ย้ายออก",IF(รายชื่อนักเรียน!H31="แขวนลอย","แขวนลอย",SUM(P35,Q35,R35))))</f>
        <v/>
      </c>
      <c r="T35" s="18"/>
      <c r="U35" s="18"/>
      <c r="V35" s="18"/>
      <c r="W35" s="18"/>
      <c r="X35" s="18"/>
    </row>
    <row r="36" spans="1:24" ht="21" customHeight="1" x14ac:dyDescent="0.35">
      <c r="A36" s="23">
        <v>31</v>
      </c>
      <c r="B36" s="62" t="str">
        <f>IF(รายชื่อนักเรียน!D32="","",รายชื่อนักเรียน!D32&amp;รายชื่อนักเรียน!E32&amp; "  " &amp; รายชื่อนักเรียน!F32)</f>
        <v/>
      </c>
      <c r="C36" s="161"/>
      <c r="D36" s="127"/>
      <c r="E36" s="127"/>
      <c r="F36" s="127"/>
      <c r="G36" s="127"/>
      <c r="H36" s="127"/>
      <c r="I36" s="63" t="str">
        <f t="shared" si="0"/>
        <v/>
      </c>
      <c r="J36" s="127"/>
      <c r="K36" s="127"/>
      <c r="L36" s="127"/>
      <c r="M36" s="127"/>
      <c r="N36" s="127"/>
      <c r="O36" s="132" t="str">
        <f t="shared" si="1"/>
        <v/>
      </c>
      <c r="P36" s="178" t="str">
        <f t="shared" si="2"/>
        <v/>
      </c>
      <c r="Q36" s="127"/>
      <c r="R36" s="127"/>
      <c r="S36" s="27" t="str">
        <f>IF(B36="","",IF(รายชื่อนักเรียน!H32="ย้ายออก","ย้ายออก",IF(รายชื่อนักเรียน!H32="แขวนลอย","แขวนลอย",SUM(P36,Q36,R36))))</f>
        <v/>
      </c>
      <c r="T36" s="18"/>
      <c r="U36" s="18"/>
      <c r="V36" s="18"/>
      <c r="W36" s="18"/>
      <c r="X36" s="18"/>
    </row>
    <row r="37" spans="1:24" ht="21" customHeight="1" x14ac:dyDescent="0.35">
      <c r="A37" s="23">
        <v>32</v>
      </c>
      <c r="B37" s="62" t="str">
        <f>IF(รายชื่อนักเรียน!D33="","",รายชื่อนักเรียน!D33&amp;รายชื่อนักเรียน!E33&amp; "  " &amp; รายชื่อนักเรียน!F33)</f>
        <v/>
      </c>
      <c r="C37" s="161"/>
      <c r="D37" s="127"/>
      <c r="E37" s="127"/>
      <c r="F37" s="127"/>
      <c r="G37" s="127"/>
      <c r="H37" s="127"/>
      <c r="I37" s="63" t="str">
        <f t="shared" si="0"/>
        <v/>
      </c>
      <c r="J37" s="127"/>
      <c r="K37" s="127"/>
      <c r="L37" s="127"/>
      <c r="M37" s="127"/>
      <c r="N37" s="127"/>
      <c r="O37" s="132" t="str">
        <f t="shared" si="1"/>
        <v/>
      </c>
      <c r="P37" s="178" t="str">
        <f t="shared" si="2"/>
        <v/>
      </c>
      <c r="Q37" s="127"/>
      <c r="R37" s="127"/>
      <c r="S37" s="27" t="str">
        <f>IF(B37="","",IF(รายชื่อนักเรียน!H33="ย้ายออก","ย้ายออก",IF(รายชื่อนักเรียน!H33="แขวนลอย","แขวนลอย",SUM(P37,Q37,R37))))</f>
        <v/>
      </c>
      <c r="T37" s="18"/>
      <c r="U37" s="18"/>
      <c r="V37" s="18"/>
      <c r="W37" s="18"/>
      <c r="X37" s="18"/>
    </row>
    <row r="38" spans="1:24" ht="21" customHeight="1" x14ac:dyDescent="0.35">
      <c r="A38" s="23">
        <v>33</v>
      </c>
      <c r="B38" s="62" t="str">
        <f>IF(รายชื่อนักเรียน!D34="","",รายชื่อนักเรียน!D34&amp;รายชื่อนักเรียน!E34&amp; "  " &amp; รายชื่อนักเรียน!F34)</f>
        <v/>
      </c>
      <c r="C38" s="161"/>
      <c r="D38" s="127"/>
      <c r="E38" s="127"/>
      <c r="F38" s="127"/>
      <c r="G38" s="127"/>
      <c r="H38" s="127"/>
      <c r="I38" s="63" t="str">
        <f t="shared" si="0"/>
        <v/>
      </c>
      <c r="J38" s="127"/>
      <c r="K38" s="127"/>
      <c r="L38" s="127"/>
      <c r="M38" s="127"/>
      <c r="N38" s="127"/>
      <c r="O38" s="132" t="str">
        <f t="shared" si="1"/>
        <v/>
      </c>
      <c r="P38" s="178" t="str">
        <f t="shared" si="2"/>
        <v/>
      </c>
      <c r="Q38" s="127"/>
      <c r="R38" s="127"/>
      <c r="S38" s="27" t="str">
        <f>IF(B38="","",IF(รายชื่อนักเรียน!H34="ย้ายออก","ย้ายออก",IF(รายชื่อนักเรียน!H34="แขวนลอย","แขวนลอย",SUM(P38,Q38,R38))))</f>
        <v/>
      </c>
      <c r="T38" s="18"/>
      <c r="U38" s="18"/>
      <c r="V38" s="18"/>
      <c r="W38" s="18"/>
      <c r="X38" s="18"/>
    </row>
    <row r="39" spans="1:24" ht="21" customHeight="1" x14ac:dyDescent="0.35">
      <c r="A39" s="23">
        <v>34</v>
      </c>
      <c r="B39" s="62" t="str">
        <f>IF(รายชื่อนักเรียน!D35="","",รายชื่อนักเรียน!D35&amp;รายชื่อนักเรียน!E35&amp; "  " &amp; รายชื่อนักเรียน!F35)</f>
        <v/>
      </c>
      <c r="C39" s="161"/>
      <c r="D39" s="127"/>
      <c r="E39" s="127"/>
      <c r="F39" s="127"/>
      <c r="G39" s="127"/>
      <c r="H39" s="127"/>
      <c r="I39" s="63" t="str">
        <f t="shared" si="0"/>
        <v/>
      </c>
      <c r="J39" s="127"/>
      <c r="K39" s="127"/>
      <c r="L39" s="127"/>
      <c r="M39" s="127"/>
      <c r="N39" s="127"/>
      <c r="O39" s="132" t="str">
        <f t="shared" si="1"/>
        <v/>
      </c>
      <c r="P39" s="178" t="str">
        <f t="shared" si="2"/>
        <v/>
      </c>
      <c r="Q39" s="127"/>
      <c r="R39" s="127"/>
      <c r="S39" s="27" t="str">
        <f>IF(B39="","",IF(รายชื่อนักเรียน!H35="ย้ายออก","ย้ายออก",IF(รายชื่อนักเรียน!H35="แขวนลอย","แขวนลอย",SUM(P39,Q39,R39))))</f>
        <v/>
      </c>
      <c r="T39" s="21"/>
      <c r="U39" s="18"/>
      <c r="V39" s="18"/>
      <c r="W39" s="18"/>
      <c r="X39" s="18"/>
    </row>
    <row r="40" spans="1:24" ht="21" customHeight="1" x14ac:dyDescent="0.35">
      <c r="A40" s="23">
        <v>35</v>
      </c>
      <c r="B40" s="62" t="str">
        <f>IF(รายชื่อนักเรียน!D36="","",รายชื่อนักเรียน!D36&amp;รายชื่อนักเรียน!E36&amp; "  " &amp; รายชื่อนักเรียน!F36)</f>
        <v/>
      </c>
      <c r="C40" s="161"/>
      <c r="D40" s="127"/>
      <c r="E40" s="127"/>
      <c r="F40" s="127"/>
      <c r="G40" s="127"/>
      <c r="H40" s="127"/>
      <c r="I40" s="63" t="str">
        <f t="shared" si="0"/>
        <v/>
      </c>
      <c r="J40" s="127"/>
      <c r="K40" s="127"/>
      <c r="L40" s="127"/>
      <c r="M40" s="127"/>
      <c r="N40" s="127"/>
      <c r="O40" s="132" t="str">
        <f t="shared" si="1"/>
        <v/>
      </c>
      <c r="P40" s="178" t="str">
        <f t="shared" si="2"/>
        <v/>
      </c>
      <c r="Q40" s="127"/>
      <c r="R40" s="127"/>
      <c r="S40" s="27" t="str">
        <f>IF(B40="","",IF(รายชื่อนักเรียน!H36="ย้ายออก","ย้ายออก",IF(รายชื่อนักเรียน!H36="แขวนลอย","แขวนลอย",SUM(P40,Q40,R40))))</f>
        <v/>
      </c>
      <c r="T40" s="21"/>
      <c r="U40" s="18"/>
      <c r="V40" s="18"/>
      <c r="W40" s="18"/>
      <c r="X40" s="18"/>
    </row>
    <row r="41" spans="1:24" ht="21" customHeight="1" x14ac:dyDescent="0.35">
      <c r="A41" s="23">
        <v>36</v>
      </c>
      <c r="B41" s="62" t="str">
        <f>IF(รายชื่อนักเรียน!D37="","",รายชื่อนักเรียน!D37&amp;รายชื่อนักเรียน!E37&amp; "  " &amp; รายชื่อนักเรียน!F37)</f>
        <v/>
      </c>
      <c r="C41" s="161"/>
      <c r="D41" s="127"/>
      <c r="E41" s="127"/>
      <c r="F41" s="127"/>
      <c r="G41" s="127"/>
      <c r="H41" s="127"/>
      <c r="I41" s="63" t="str">
        <f t="shared" si="0"/>
        <v/>
      </c>
      <c r="J41" s="127"/>
      <c r="K41" s="127"/>
      <c r="L41" s="127"/>
      <c r="M41" s="127"/>
      <c r="N41" s="127"/>
      <c r="O41" s="132" t="str">
        <f t="shared" si="1"/>
        <v/>
      </c>
      <c r="P41" s="178" t="str">
        <f t="shared" si="2"/>
        <v/>
      </c>
      <c r="Q41" s="127"/>
      <c r="R41" s="127"/>
      <c r="S41" s="27" t="str">
        <f>IF(B41="","",IF(รายชื่อนักเรียน!H37="ย้ายออก","ย้ายออก",IF(รายชื่อนักเรียน!H37="แขวนลอย","แขวนลอย",SUM(P41,Q41,R41))))</f>
        <v/>
      </c>
      <c r="T41" s="20"/>
      <c r="U41" s="18"/>
      <c r="V41" s="18"/>
      <c r="W41" s="18"/>
      <c r="X41" s="18"/>
    </row>
    <row r="42" spans="1:24" ht="21" customHeight="1" x14ac:dyDescent="0.35">
      <c r="A42" s="23">
        <v>37</v>
      </c>
      <c r="B42" s="62" t="str">
        <f>IF(รายชื่อนักเรียน!D38="","",รายชื่อนักเรียน!D38&amp;รายชื่อนักเรียน!E38&amp; "  " &amp; รายชื่อนักเรียน!F38)</f>
        <v/>
      </c>
      <c r="C42" s="161"/>
      <c r="D42" s="127"/>
      <c r="E42" s="127"/>
      <c r="F42" s="127"/>
      <c r="G42" s="127"/>
      <c r="H42" s="127"/>
      <c r="I42" s="63" t="str">
        <f t="shared" si="0"/>
        <v/>
      </c>
      <c r="J42" s="127"/>
      <c r="K42" s="127"/>
      <c r="L42" s="127"/>
      <c r="M42" s="127"/>
      <c r="N42" s="127"/>
      <c r="O42" s="132" t="str">
        <f t="shared" si="1"/>
        <v/>
      </c>
      <c r="P42" s="178" t="str">
        <f t="shared" si="2"/>
        <v/>
      </c>
      <c r="Q42" s="127" t="str">
        <f t="shared" ref="Q42:Q50" si="3">IF(C42="","",SUM(J42,P42))</f>
        <v/>
      </c>
      <c r="R42" s="127"/>
      <c r="S42" s="27" t="str">
        <f>IF(B42="","",IF(รายชื่อนักเรียน!H38="ย้ายออก","ย้ายออก",IF(รายชื่อนักเรียน!H38="แขวนลอย","แขวนลอย",SUM(P42,Q42,R42))))</f>
        <v/>
      </c>
      <c r="T42" s="18"/>
      <c r="U42" s="18"/>
      <c r="V42" s="18"/>
      <c r="W42" s="18"/>
      <c r="X42" s="18"/>
    </row>
    <row r="43" spans="1:24" ht="21" customHeight="1" x14ac:dyDescent="0.35">
      <c r="A43" s="23">
        <v>38</v>
      </c>
      <c r="B43" s="62" t="str">
        <f>IF(รายชื่อนักเรียน!D39="","",รายชื่อนักเรียน!D39&amp;รายชื่อนักเรียน!E39&amp; "  " &amp; รายชื่อนักเรียน!F39)</f>
        <v/>
      </c>
      <c r="C43" s="161"/>
      <c r="D43" s="127"/>
      <c r="E43" s="127"/>
      <c r="F43" s="127"/>
      <c r="G43" s="127"/>
      <c r="H43" s="127"/>
      <c r="I43" s="63" t="str">
        <f t="shared" si="0"/>
        <v/>
      </c>
      <c r="J43" s="127"/>
      <c r="K43" s="127"/>
      <c r="L43" s="127"/>
      <c r="M43" s="127"/>
      <c r="N43" s="127"/>
      <c r="O43" s="132" t="str">
        <f t="shared" si="1"/>
        <v/>
      </c>
      <c r="P43" s="178" t="str">
        <f t="shared" si="2"/>
        <v/>
      </c>
      <c r="Q43" s="127" t="str">
        <f t="shared" si="3"/>
        <v/>
      </c>
      <c r="R43" s="127"/>
      <c r="S43" s="27" t="str">
        <f>IF(B43="","",IF(รายชื่อนักเรียน!H39="ย้ายออก","ย้ายออก",IF(รายชื่อนักเรียน!H39="แขวนลอย","แขวนลอย",SUM(P43,Q43,R43))))</f>
        <v/>
      </c>
      <c r="T43" s="18"/>
      <c r="U43" s="18"/>
      <c r="V43" s="18"/>
      <c r="W43" s="18"/>
      <c r="X43" s="18"/>
    </row>
    <row r="44" spans="1:24" ht="21" customHeight="1" x14ac:dyDescent="0.35">
      <c r="A44" s="23">
        <v>39</v>
      </c>
      <c r="B44" s="62" t="str">
        <f>IF(รายชื่อนักเรียน!D40="","",รายชื่อนักเรียน!D40&amp;รายชื่อนักเรียน!E40&amp; "  " &amp; รายชื่อนักเรียน!F40)</f>
        <v/>
      </c>
      <c r="C44" s="161"/>
      <c r="D44" s="127"/>
      <c r="E44" s="127"/>
      <c r="F44" s="127"/>
      <c r="G44" s="127"/>
      <c r="H44" s="127"/>
      <c r="I44" s="63" t="str">
        <f t="shared" si="0"/>
        <v/>
      </c>
      <c r="J44" s="127"/>
      <c r="K44" s="127"/>
      <c r="L44" s="127"/>
      <c r="M44" s="127"/>
      <c r="N44" s="127"/>
      <c r="O44" s="132" t="str">
        <f t="shared" si="1"/>
        <v/>
      </c>
      <c r="P44" s="178" t="str">
        <f t="shared" si="2"/>
        <v/>
      </c>
      <c r="Q44" s="127" t="str">
        <f t="shared" si="3"/>
        <v/>
      </c>
      <c r="R44" s="127"/>
      <c r="S44" s="27" t="str">
        <f>IF(B44="","",IF(รายชื่อนักเรียน!H40="ย้ายออก","ย้ายออก",IF(รายชื่อนักเรียน!H40="แขวนลอย","แขวนลอย",SUM(P44,Q44,R44))))</f>
        <v/>
      </c>
      <c r="T44" s="21"/>
      <c r="U44" s="18"/>
      <c r="V44" s="18"/>
      <c r="W44" s="18"/>
      <c r="X44" s="18"/>
    </row>
    <row r="45" spans="1:24" ht="21" customHeight="1" x14ac:dyDescent="0.35">
      <c r="A45" s="23">
        <v>40</v>
      </c>
      <c r="B45" s="62" t="str">
        <f>IF(รายชื่อนักเรียน!D41="","",รายชื่อนักเรียน!D41&amp;รายชื่อนักเรียน!E41&amp; "  " &amp; รายชื่อนักเรียน!F41)</f>
        <v/>
      </c>
      <c r="C45" s="161"/>
      <c r="D45" s="127"/>
      <c r="E45" s="127"/>
      <c r="F45" s="127"/>
      <c r="G45" s="127"/>
      <c r="H45" s="127"/>
      <c r="I45" s="63" t="str">
        <f t="shared" si="0"/>
        <v/>
      </c>
      <c r="J45" s="127"/>
      <c r="K45" s="127"/>
      <c r="L45" s="127"/>
      <c r="M45" s="127"/>
      <c r="N45" s="127"/>
      <c r="O45" s="132" t="str">
        <f t="shared" si="1"/>
        <v/>
      </c>
      <c r="P45" s="178" t="str">
        <f t="shared" si="2"/>
        <v/>
      </c>
      <c r="Q45" s="127" t="str">
        <f t="shared" si="3"/>
        <v/>
      </c>
      <c r="R45" s="127"/>
      <c r="S45" s="27" t="str">
        <f>IF(B45="","",IF(รายชื่อนักเรียน!H41="ย้ายออก","ย้ายออก",IF(รายชื่อนักเรียน!H41="แขวนลอย","แขวนลอย",SUM(P45,Q45,R45))))</f>
        <v/>
      </c>
      <c r="T45" s="18"/>
      <c r="U45" s="18"/>
      <c r="V45" s="18"/>
      <c r="W45" s="18"/>
      <c r="X45" s="18"/>
    </row>
    <row r="46" spans="1:24" ht="21" customHeight="1" x14ac:dyDescent="0.35">
      <c r="A46" s="23">
        <v>41</v>
      </c>
      <c r="B46" s="62" t="str">
        <f>IF(รายชื่อนักเรียน!D42="","",รายชื่อนักเรียน!D42&amp;รายชื่อนักเรียน!E42&amp; "  " &amp; รายชื่อนักเรียน!F42)</f>
        <v/>
      </c>
      <c r="C46" s="161"/>
      <c r="D46" s="127"/>
      <c r="E46" s="127"/>
      <c r="F46" s="127"/>
      <c r="G46" s="127"/>
      <c r="H46" s="127"/>
      <c r="I46" s="63" t="str">
        <f t="shared" si="0"/>
        <v/>
      </c>
      <c r="J46" s="127"/>
      <c r="K46" s="127"/>
      <c r="L46" s="127"/>
      <c r="M46" s="127"/>
      <c r="N46" s="127"/>
      <c r="O46" s="132" t="str">
        <f t="shared" si="1"/>
        <v/>
      </c>
      <c r="P46" s="178" t="str">
        <f t="shared" si="2"/>
        <v/>
      </c>
      <c r="Q46" s="127" t="str">
        <f t="shared" si="3"/>
        <v/>
      </c>
      <c r="R46" s="127"/>
      <c r="S46" s="27" t="str">
        <f>IF(B46="","",IF(รายชื่อนักเรียน!H42="ย้ายออก","ย้ายออก",IF(รายชื่อนักเรียน!H42="แขวนลอย","แขวนลอย",SUM(P46,Q46,R46))))</f>
        <v/>
      </c>
      <c r="T46" s="20"/>
      <c r="U46" s="18"/>
      <c r="V46" s="18"/>
      <c r="W46" s="18"/>
      <c r="X46" s="18"/>
    </row>
    <row r="47" spans="1:24" ht="21" customHeight="1" x14ac:dyDescent="0.35">
      <c r="A47" s="23">
        <v>42</v>
      </c>
      <c r="B47" s="62" t="str">
        <f>IF(รายชื่อนักเรียน!D43="","",รายชื่อนักเรียน!D43&amp;รายชื่อนักเรียน!E43&amp; "  " &amp; รายชื่อนักเรียน!F43)</f>
        <v/>
      </c>
      <c r="C47" s="161"/>
      <c r="D47" s="127"/>
      <c r="E47" s="127"/>
      <c r="F47" s="127"/>
      <c r="G47" s="127"/>
      <c r="H47" s="127"/>
      <c r="I47" s="63" t="str">
        <f t="shared" si="0"/>
        <v/>
      </c>
      <c r="J47" s="127"/>
      <c r="K47" s="127"/>
      <c r="L47" s="127"/>
      <c r="M47" s="127"/>
      <c r="N47" s="127"/>
      <c r="O47" s="132" t="str">
        <f t="shared" si="1"/>
        <v/>
      </c>
      <c r="P47" s="178" t="str">
        <f t="shared" si="2"/>
        <v/>
      </c>
      <c r="Q47" s="127" t="str">
        <f t="shared" si="3"/>
        <v/>
      </c>
      <c r="R47" s="127"/>
      <c r="S47" s="27" t="str">
        <f>IF(B47="","",IF(รายชื่อนักเรียน!H43="ย้ายออก","ย้ายออก",IF(รายชื่อนักเรียน!H43="แขวนลอย","แขวนลอย",SUM(P47,Q47,R47))))</f>
        <v/>
      </c>
      <c r="T47" s="20"/>
      <c r="U47" s="18"/>
      <c r="V47" s="18"/>
      <c r="W47" s="18"/>
      <c r="X47" s="18"/>
    </row>
    <row r="48" spans="1:24" ht="21" customHeight="1" x14ac:dyDescent="0.35">
      <c r="A48" s="23">
        <v>43</v>
      </c>
      <c r="B48" s="62" t="str">
        <f>IF(รายชื่อนักเรียน!D44="","",รายชื่อนักเรียน!D44&amp;รายชื่อนักเรียน!E44&amp; "  " &amp; รายชื่อนักเรียน!F44)</f>
        <v/>
      </c>
      <c r="C48" s="161"/>
      <c r="D48" s="127"/>
      <c r="E48" s="127"/>
      <c r="F48" s="127"/>
      <c r="G48" s="127"/>
      <c r="H48" s="127"/>
      <c r="I48" s="63" t="str">
        <f t="shared" si="0"/>
        <v/>
      </c>
      <c r="J48" s="127"/>
      <c r="K48" s="127"/>
      <c r="L48" s="127"/>
      <c r="M48" s="127"/>
      <c r="N48" s="127"/>
      <c r="O48" s="132" t="str">
        <f t="shared" si="1"/>
        <v/>
      </c>
      <c r="P48" s="178" t="str">
        <f t="shared" si="2"/>
        <v/>
      </c>
      <c r="Q48" s="127" t="str">
        <f t="shared" si="3"/>
        <v/>
      </c>
      <c r="R48" s="127"/>
      <c r="S48" s="27" t="str">
        <f>IF(B48="","",IF(รายชื่อนักเรียน!H44="ย้ายออก","ย้ายออก",IF(รายชื่อนักเรียน!H44="แขวนลอย","แขวนลอย",SUM(P48,Q48,R48))))</f>
        <v/>
      </c>
      <c r="T48" s="20"/>
      <c r="U48" s="18"/>
      <c r="V48" s="18"/>
      <c r="W48" s="18"/>
      <c r="X48" s="18"/>
    </row>
    <row r="49" spans="1:24" ht="21" customHeight="1" x14ac:dyDescent="0.35">
      <c r="A49" s="23">
        <v>44</v>
      </c>
      <c r="B49" s="62" t="str">
        <f>IF(รายชื่อนักเรียน!D45="","",รายชื่อนักเรียน!D45&amp;รายชื่อนักเรียน!E45&amp; "  " &amp; รายชื่อนักเรียน!F45)</f>
        <v/>
      </c>
      <c r="C49" s="162"/>
      <c r="D49" s="128"/>
      <c r="E49" s="128"/>
      <c r="F49" s="128"/>
      <c r="G49" s="128"/>
      <c r="H49" s="128"/>
      <c r="I49" s="63" t="str">
        <f t="shared" si="0"/>
        <v/>
      </c>
      <c r="J49" s="128"/>
      <c r="K49" s="128"/>
      <c r="L49" s="128"/>
      <c r="M49" s="128"/>
      <c r="N49" s="128"/>
      <c r="O49" s="132" t="str">
        <f t="shared" si="1"/>
        <v/>
      </c>
      <c r="P49" s="178" t="str">
        <f t="shared" si="2"/>
        <v/>
      </c>
      <c r="Q49" s="127" t="str">
        <f t="shared" si="3"/>
        <v/>
      </c>
      <c r="R49" s="128"/>
      <c r="S49" s="27" t="str">
        <f>IF(B49="","",IF(รายชื่อนักเรียน!H45="ย้ายออก","ย้ายออก",IF(รายชื่อนักเรียน!H45="แขวนลอย","แขวนลอย",SUM(P49,Q49,R49))))</f>
        <v/>
      </c>
      <c r="T49" s="20"/>
      <c r="U49" s="18"/>
      <c r="V49" s="18"/>
      <c r="W49" s="18"/>
      <c r="X49" s="18"/>
    </row>
    <row r="50" spans="1:24" ht="21" customHeight="1" x14ac:dyDescent="0.35">
      <c r="A50" s="23">
        <v>45</v>
      </c>
      <c r="B50" s="62" t="str">
        <f>IF(รายชื่อนักเรียน!D46="","",รายชื่อนักเรียน!D46&amp;รายชื่อนักเรียน!E46&amp; "  " &amp; รายชื่อนักเรียน!F46)</f>
        <v/>
      </c>
      <c r="C50" s="162"/>
      <c r="D50" s="128"/>
      <c r="E50" s="128"/>
      <c r="F50" s="128"/>
      <c r="G50" s="128"/>
      <c r="H50" s="128"/>
      <c r="I50" s="63" t="str">
        <f t="shared" si="0"/>
        <v/>
      </c>
      <c r="J50" s="128"/>
      <c r="K50" s="128"/>
      <c r="L50" s="128"/>
      <c r="M50" s="128"/>
      <c r="N50" s="128"/>
      <c r="O50" s="132" t="str">
        <f t="shared" si="1"/>
        <v/>
      </c>
      <c r="P50" s="178" t="str">
        <f t="shared" si="2"/>
        <v/>
      </c>
      <c r="Q50" s="127" t="str">
        <f t="shared" si="3"/>
        <v/>
      </c>
      <c r="R50" s="128"/>
      <c r="S50" s="27" t="str">
        <f>IF(B50="","",IF(รายชื่อนักเรียน!H46="ย้ายออก","ย้ายออก",IF(รายชื่อนักเรียน!H46="แขวนลอย","แขวนลอย",SUM(P50,Q50,R50))))</f>
        <v/>
      </c>
      <c r="T50" s="18"/>
      <c r="U50" s="18"/>
      <c r="V50" s="18"/>
      <c r="W50" s="18"/>
      <c r="X50" s="18"/>
    </row>
    <row r="51" spans="1:24" ht="18.600000000000001" customHeight="1" x14ac:dyDescent="0.35">
      <c r="A51" s="246" t="s">
        <v>56</v>
      </c>
      <c r="B51" s="246"/>
      <c r="C51" s="246"/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8"/>
      <c r="R51" s="246"/>
      <c r="S51" s="26" t="str">
        <f>IF(B6="","",SUM(S6:S50))</f>
        <v/>
      </c>
      <c r="T51" s="20"/>
      <c r="U51" s="18"/>
      <c r="V51" s="18"/>
      <c r="W51" s="18"/>
      <c r="X51" s="18"/>
    </row>
    <row r="52" spans="1:24" ht="18.600000000000001" customHeight="1" x14ac:dyDescent="0.35">
      <c r="A52" s="246" t="s">
        <v>60</v>
      </c>
      <c r="B52" s="246"/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9" t="str">
        <f>IF(B6="","",IFERROR(AVERAGE(S6:S50),""))</f>
        <v/>
      </c>
      <c r="T52" s="20"/>
      <c r="U52" s="18"/>
      <c r="V52" s="18"/>
      <c r="W52" s="18"/>
      <c r="X52" s="18"/>
    </row>
    <row r="53" spans="1:24" ht="17.399999999999999" customHeight="1" x14ac:dyDescent="0.35">
      <c r="T53" s="17"/>
    </row>
    <row r="54" spans="1:24" ht="17.399999999999999" customHeight="1" x14ac:dyDescent="0.35">
      <c r="T54" s="17"/>
    </row>
    <row r="55" spans="1:24" ht="17.399999999999999" customHeight="1" x14ac:dyDescent="0.35"/>
    <row r="56" spans="1:24" ht="18.899999999999999" customHeight="1" x14ac:dyDescent="0.35"/>
    <row r="57" spans="1:24" ht="18.899999999999999" customHeight="1" x14ac:dyDescent="0.35"/>
  </sheetData>
  <sheetProtection algorithmName="SHA-512" hashValue="nh6kboIWkXoF/4Xyx+vGyVm0B/5kat76nOPpl1GfQNyQ3mgtGXFy2dvFTs8njROhlIh/1oARtWf8MzZXVqliUg==" saltValue="nn/e8MXAy/9t4la0AO41bw==" spinCount="100000" sheet="1" objects="1" scenarios="1"/>
  <mergeCells count="12">
    <mergeCell ref="C2:H3"/>
    <mergeCell ref="J2:N3"/>
    <mergeCell ref="A1:S1"/>
    <mergeCell ref="A51:R51"/>
    <mergeCell ref="A52:R52"/>
    <mergeCell ref="B2:B5"/>
    <mergeCell ref="I2:I4"/>
    <mergeCell ref="O2:O4"/>
    <mergeCell ref="R2:R4"/>
    <mergeCell ref="A2:A5"/>
    <mergeCell ref="Q2:Q3"/>
    <mergeCell ref="P2:P4"/>
  </mergeCells>
  <conditionalFormatting sqref="C7:D7">
    <cfRule type="cellIs" dxfId="3" priority="4" operator="equal">
      <formula>"ย"</formula>
    </cfRule>
  </conditionalFormatting>
  <conditionalFormatting sqref="C6:O50 Q6:R50">
    <cfRule type="cellIs" dxfId="2" priority="1" operator="equal">
      <formula>"ย"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74A57-18F1-4059-8FDA-3BD8A0BEC735}">
  <sheetPr codeName="Sheet7"/>
  <dimension ref="A1:F51"/>
  <sheetViews>
    <sheetView zoomScaleNormal="100" workbookViewId="0">
      <selection activeCell="F7" sqref="F7"/>
    </sheetView>
  </sheetViews>
  <sheetFormatPr defaultColWidth="8.19921875" defaultRowHeight="18" x14ac:dyDescent="0.35"/>
  <cols>
    <col min="1" max="1" width="4.8984375" style="15" customWidth="1"/>
    <col min="2" max="2" width="29.69921875" style="15" customWidth="1"/>
    <col min="3" max="4" width="15.19921875" style="15" customWidth="1"/>
    <col min="5" max="5" width="17.59765625" style="15" customWidth="1"/>
    <col min="6" max="6" width="32.09765625" style="15" customWidth="1"/>
    <col min="7" max="257" width="8.19921875" style="15"/>
    <col min="258" max="258" width="4.8984375" style="15" customWidth="1"/>
    <col min="259" max="260" width="15.19921875" style="15" customWidth="1"/>
    <col min="261" max="261" width="17.59765625" style="15" customWidth="1"/>
    <col min="262" max="262" width="32.09765625" style="15" customWidth="1"/>
    <col min="263" max="513" width="8.19921875" style="15"/>
    <col min="514" max="514" width="4.8984375" style="15" customWidth="1"/>
    <col min="515" max="516" width="15.19921875" style="15" customWidth="1"/>
    <col min="517" max="517" width="17.59765625" style="15" customWidth="1"/>
    <col min="518" max="518" width="32.09765625" style="15" customWidth="1"/>
    <col min="519" max="769" width="8.19921875" style="15"/>
    <col min="770" max="770" width="4.8984375" style="15" customWidth="1"/>
    <col min="771" max="772" width="15.19921875" style="15" customWidth="1"/>
    <col min="773" max="773" width="17.59765625" style="15" customWidth="1"/>
    <col min="774" max="774" width="32.09765625" style="15" customWidth="1"/>
    <col min="775" max="1025" width="8.19921875" style="15"/>
    <col min="1026" max="1026" width="4.8984375" style="15" customWidth="1"/>
    <col min="1027" max="1028" width="15.19921875" style="15" customWidth="1"/>
    <col min="1029" max="1029" width="17.59765625" style="15" customWidth="1"/>
    <col min="1030" max="1030" width="32.09765625" style="15" customWidth="1"/>
    <col min="1031" max="1281" width="8.19921875" style="15"/>
    <col min="1282" max="1282" width="4.8984375" style="15" customWidth="1"/>
    <col min="1283" max="1284" width="15.19921875" style="15" customWidth="1"/>
    <col min="1285" max="1285" width="17.59765625" style="15" customWidth="1"/>
    <col min="1286" max="1286" width="32.09765625" style="15" customWidth="1"/>
    <col min="1287" max="1537" width="8.19921875" style="15"/>
    <col min="1538" max="1538" width="4.8984375" style="15" customWidth="1"/>
    <col min="1539" max="1540" width="15.19921875" style="15" customWidth="1"/>
    <col min="1541" max="1541" width="17.59765625" style="15" customWidth="1"/>
    <col min="1542" max="1542" width="32.09765625" style="15" customWidth="1"/>
    <col min="1543" max="1793" width="8.19921875" style="15"/>
    <col min="1794" max="1794" width="4.8984375" style="15" customWidth="1"/>
    <col min="1795" max="1796" width="15.19921875" style="15" customWidth="1"/>
    <col min="1797" max="1797" width="17.59765625" style="15" customWidth="1"/>
    <col min="1798" max="1798" width="32.09765625" style="15" customWidth="1"/>
    <col min="1799" max="2049" width="8.19921875" style="15"/>
    <col min="2050" max="2050" width="4.8984375" style="15" customWidth="1"/>
    <col min="2051" max="2052" width="15.19921875" style="15" customWidth="1"/>
    <col min="2053" max="2053" width="17.59765625" style="15" customWidth="1"/>
    <col min="2054" max="2054" width="32.09765625" style="15" customWidth="1"/>
    <col min="2055" max="2305" width="8.19921875" style="15"/>
    <col min="2306" max="2306" width="4.8984375" style="15" customWidth="1"/>
    <col min="2307" max="2308" width="15.19921875" style="15" customWidth="1"/>
    <col min="2309" max="2309" width="17.59765625" style="15" customWidth="1"/>
    <col min="2310" max="2310" width="32.09765625" style="15" customWidth="1"/>
    <col min="2311" max="2561" width="8.19921875" style="15"/>
    <col min="2562" max="2562" width="4.8984375" style="15" customWidth="1"/>
    <col min="2563" max="2564" width="15.19921875" style="15" customWidth="1"/>
    <col min="2565" max="2565" width="17.59765625" style="15" customWidth="1"/>
    <col min="2566" max="2566" width="32.09765625" style="15" customWidth="1"/>
    <col min="2567" max="2817" width="8.19921875" style="15"/>
    <col min="2818" max="2818" width="4.8984375" style="15" customWidth="1"/>
    <col min="2819" max="2820" width="15.19921875" style="15" customWidth="1"/>
    <col min="2821" max="2821" width="17.59765625" style="15" customWidth="1"/>
    <col min="2822" max="2822" width="32.09765625" style="15" customWidth="1"/>
    <col min="2823" max="3073" width="8.19921875" style="15"/>
    <col min="3074" max="3074" width="4.8984375" style="15" customWidth="1"/>
    <col min="3075" max="3076" width="15.19921875" style="15" customWidth="1"/>
    <col min="3077" max="3077" width="17.59765625" style="15" customWidth="1"/>
    <col min="3078" max="3078" width="32.09765625" style="15" customWidth="1"/>
    <col min="3079" max="3329" width="8.19921875" style="15"/>
    <col min="3330" max="3330" width="4.8984375" style="15" customWidth="1"/>
    <col min="3331" max="3332" width="15.19921875" style="15" customWidth="1"/>
    <col min="3333" max="3333" width="17.59765625" style="15" customWidth="1"/>
    <col min="3334" max="3334" width="32.09765625" style="15" customWidth="1"/>
    <col min="3335" max="3585" width="8.19921875" style="15"/>
    <col min="3586" max="3586" width="4.8984375" style="15" customWidth="1"/>
    <col min="3587" max="3588" width="15.19921875" style="15" customWidth="1"/>
    <col min="3589" max="3589" width="17.59765625" style="15" customWidth="1"/>
    <col min="3590" max="3590" width="32.09765625" style="15" customWidth="1"/>
    <col min="3591" max="3841" width="8.19921875" style="15"/>
    <col min="3842" max="3842" width="4.8984375" style="15" customWidth="1"/>
    <col min="3843" max="3844" width="15.19921875" style="15" customWidth="1"/>
    <col min="3845" max="3845" width="17.59765625" style="15" customWidth="1"/>
    <col min="3846" max="3846" width="32.09765625" style="15" customWidth="1"/>
    <col min="3847" max="4097" width="8.19921875" style="15"/>
    <col min="4098" max="4098" width="4.8984375" style="15" customWidth="1"/>
    <col min="4099" max="4100" width="15.19921875" style="15" customWidth="1"/>
    <col min="4101" max="4101" width="17.59765625" style="15" customWidth="1"/>
    <col min="4102" max="4102" width="32.09765625" style="15" customWidth="1"/>
    <col min="4103" max="4353" width="8.19921875" style="15"/>
    <col min="4354" max="4354" width="4.8984375" style="15" customWidth="1"/>
    <col min="4355" max="4356" width="15.19921875" style="15" customWidth="1"/>
    <col min="4357" max="4357" width="17.59765625" style="15" customWidth="1"/>
    <col min="4358" max="4358" width="32.09765625" style="15" customWidth="1"/>
    <col min="4359" max="4609" width="8.19921875" style="15"/>
    <col min="4610" max="4610" width="4.8984375" style="15" customWidth="1"/>
    <col min="4611" max="4612" width="15.19921875" style="15" customWidth="1"/>
    <col min="4613" max="4613" width="17.59765625" style="15" customWidth="1"/>
    <col min="4614" max="4614" width="32.09765625" style="15" customWidth="1"/>
    <col min="4615" max="4865" width="8.19921875" style="15"/>
    <col min="4866" max="4866" width="4.8984375" style="15" customWidth="1"/>
    <col min="4867" max="4868" width="15.19921875" style="15" customWidth="1"/>
    <col min="4869" max="4869" width="17.59765625" style="15" customWidth="1"/>
    <col min="4870" max="4870" width="32.09765625" style="15" customWidth="1"/>
    <col min="4871" max="5121" width="8.19921875" style="15"/>
    <col min="5122" max="5122" width="4.8984375" style="15" customWidth="1"/>
    <col min="5123" max="5124" width="15.19921875" style="15" customWidth="1"/>
    <col min="5125" max="5125" width="17.59765625" style="15" customWidth="1"/>
    <col min="5126" max="5126" width="32.09765625" style="15" customWidth="1"/>
    <col min="5127" max="5377" width="8.19921875" style="15"/>
    <col min="5378" max="5378" width="4.8984375" style="15" customWidth="1"/>
    <col min="5379" max="5380" width="15.19921875" style="15" customWidth="1"/>
    <col min="5381" max="5381" width="17.59765625" style="15" customWidth="1"/>
    <col min="5382" max="5382" width="32.09765625" style="15" customWidth="1"/>
    <col min="5383" max="5633" width="8.19921875" style="15"/>
    <col min="5634" max="5634" width="4.8984375" style="15" customWidth="1"/>
    <col min="5635" max="5636" width="15.19921875" style="15" customWidth="1"/>
    <col min="5637" max="5637" width="17.59765625" style="15" customWidth="1"/>
    <col min="5638" max="5638" width="32.09765625" style="15" customWidth="1"/>
    <col min="5639" max="5889" width="8.19921875" style="15"/>
    <col min="5890" max="5890" width="4.8984375" style="15" customWidth="1"/>
    <col min="5891" max="5892" width="15.19921875" style="15" customWidth="1"/>
    <col min="5893" max="5893" width="17.59765625" style="15" customWidth="1"/>
    <col min="5894" max="5894" width="32.09765625" style="15" customWidth="1"/>
    <col min="5895" max="6145" width="8.19921875" style="15"/>
    <col min="6146" max="6146" width="4.8984375" style="15" customWidth="1"/>
    <col min="6147" max="6148" width="15.19921875" style="15" customWidth="1"/>
    <col min="6149" max="6149" width="17.59765625" style="15" customWidth="1"/>
    <col min="6150" max="6150" width="32.09765625" style="15" customWidth="1"/>
    <col min="6151" max="6401" width="8.19921875" style="15"/>
    <col min="6402" max="6402" width="4.8984375" style="15" customWidth="1"/>
    <col min="6403" max="6404" width="15.19921875" style="15" customWidth="1"/>
    <col min="6405" max="6405" width="17.59765625" style="15" customWidth="1"/>
    <col min="6406" max="6406" width="32.09765625" style="15" customWidth="1"/>
    <col min="6407" max="6657" width="8.19921875" style="15"/>
    <col min="6658" max="6658" width="4.8984375" style="15" customWidth="1"/>
    <col min="6659" max="6660" width="15.19921875" style="15" customWidth="1"/>
    <col min="6661" max="6661" width="17.59765625" style="15" customWidth="1"/>
    <col min="6662" max="6662" width="32.09765625" style="15" customWidth="1"/>
    <col min="6663" max="6913" width="8.19921875" style="15"/>
    <col min="6914" max="6914" width="4.8984375" style="15" customWidth="1"/>
    <col min="6915" max="6916" width="15.19921875" style="15" customWidth="1"/>
    <col min="6917" max="6917" width="17.59765625" style="15" customWidth="1"/>
    <col min="6918" max="6918" width="32.09765625" style="15" customWidth="1"/>
    <col min="6919" max="7169" width="8.19921875" style="15"/>
    <col min="7170" max="7170" width="4.8984375" style="15" customWidth="1"/>
    <col min="7171" max="7172" width="15.19921875" style="15" customWidth="1"/>
    <col min="7173" max="7173" width="17.59765625" style="15" customWidth="1"/>
    <col min="7174" max="7174" width="32.09765625" style="15" customWidth="1"/>
    <col min="7175" max="7425" width="8.19921875" style="15"/>
    <col min="7426" max="7426" width="4.8984375" style="15" customWidth="1"/>
    <col min="7427" max="7428" width="15.19921875" style="15" customWidth="1"/>
    <col min="7429" max="7429" width="17.59765625" style="15" customWidth="1"/>
    <col min="7430" max="7430" width="32.09765625" style="15" customWidth="1"/>
    <col min="7431" max="7681" width="8.19921875" style="15"/>
    <col min="7682" max="7682" width="4.8984375" style="15" customWidth="1"/>
    <col min="7683" max="7684" width="15.19921875" style="15" customWidth="1"/>
    <col min="7685" max="7685" width="17.59765625" style="15" customWidth="1"/>
    <col min="7686" max="7686" width="32.09765625" style="15" customWidth="1"/>
    <col min="7687" max="7937" width="8.19921875" style="15"/>
    <col min="7938" max="7938" width="4.8984375" style="15" customWidth="1"/>
    <col min="7939" max="7940" width="15.19921875" style="15" customWidth="1"/>
    <col min="7941" max="7941" width="17.59765625" style="15" customWidth="1"/>
    <col min="7942" max="7942" width="32.09765625" style="15" customWidth="1"/>
    <col min="7943" max="8193" width="8.19921875" style="15"/>
    <col min="8194" max="8194" width="4.8984375" style="15" customWidth="1"/>
    <col min="8195" max="8196" width="15.19921875" style="15" customWidth="1"/>
    <col min="8197" max="8197" width="17.59765625" style="15" customWidth="1"/>
    <col min="8198" max="8198" width="32.09765625" style="15" customWidth="1"/>
    <col min="8199" max="8449" width="8.19921875" style="15"/>
    <col min="8450" max="8450" width="4.8984375" style="15" customWidth="1"/>
    <col min="8451" max="8452" width="15.19921875" style="15" customWidth="1"/>
    <col min="8453" max="8453" width="17.59765625" style="15" customWidth="1"/>
    <col min="8454" max="8454" width="32.09765625" style="15" customWidth="1"/>
    <col min="8455" max="8705" width="8.19921875" style="15"/>
    <col min="8706" max="8706" width="4.8984375" style="15" customWidth="1"/>
    <col min="8707" max="8708" width="15.19921875" style="15" customWidth="1"/>
    <col min="8709" max="8709" width="17.59765625" style="15" customWidth="1"/>
    <col min="8710" max="8710" width="32.09765625" style="15" customWidth="1"/>
    <col min="8711" max="8961" width="8.19921875" style="15"/>
    <col min="8962" max="8962" width="4.8984375" style="15" customWidth="1"/>
    <col min="8963" max="8964" width="15.19921875" style="15" customWidth="1"/>
    <col min="8965" max="8965" width="17.59765625" style="15" customWidth="1"/>
    <col min="8966" max="8966" width="32.09765625" style="15" customWidth="1"/>
    <col min="8967" max="9217" width="8.19921875" style="15"/>
    <col min="9218" max="9218" width="4.8984375" style="15" customWidth="1"/>
    <col min="9219" max="9220" width="15.19921875" style="15" customWidth="1"/>
    <col min="9221" max="9221" width="17.59765625" style="15" customWidth="1"/>
    <col min="9222" max="9222" width="32.09765625" style="15" customWidth="1"/>
    <col min="9223" max="9473" width="8.19921875" style="15"/>
    <col min="9474" max="9474" width="4.8984375" style="15" customWidth="1"/>
    <col min="9475" max="9476" width="15.19921875" style="15" customWidth="1"/>
    <col min="9477" max="9477" width="17.59765625" style="15" customWidth="1"/>
    <col min="9478" max="9478" width="32.09765625" style="15" customWidth="1"/>
    <col min="9479" max="9729" width="8.19921875" style="15"/>
    <col min="9730" max="9730" width="4.8984375" style="15" customWidth="1"/>
    <col min="9731" max="9732" width="15.19921875" style="15" customWidth="1"/>
    <col min="9733" max="9733" width="17.59765625" style="15" customWidth="1"/>
    <col min="9734" max="9734" width="32.09765625" style="15" customWidth="1"/>
    <col min="9735" max="9985" width="8.19921875" style="15"/>
    <col min="9986" max="9986" width="4.8984375" style="15" customWidth="1"/>
    <col min="9987" max="9988" width="15.19921875" style="15" customWidth="1"/>
    <col min="9989" max="9989" width="17.59765625" style="15" customWidth="1"/>
    <col min="9990" max="9990" width="32.09765625" style="15" customWidth="1"/>
    <col min="9991" max="10241" width="8.19921875" style="15"/>
    <col min="10242" max="10242" width="4.8984375" style="15" customWidth="1"/>
    <col min="10243" max="10244" width="15.19921875" style="15" customWidth="1"/>
    <col min="10245" max="10245" width="17.59765625" style="15" customWidth="1"/>
    <col min="10246" max="10246" width="32.09765625" style="15" customWidth="1"/>
    <col min="10247" max="10497" width="8.19921875" style="15"/>
    <col min="10498" max="10498" width="4.8984375" style="15" customWidth="1"/>
    <col min="10499" max="10500" width="15.19921875" style="15" customWidth="1"/>
    <col min="10501" max="10501" width="17.59765625" style="15" customWidth="1"/>
    <col min="10502" max="10502" width="32.09765625" style="15" customWidth="1"/>
    <col min="10503" max="10753" width="8.19921875" style="15"/>
    <col min="10754" max="10754" width="4.8984375" style="15" customWidth="1"/>
    <col min="10755" max="10756" width="15.19921875" style="15" customWidth="1"/>
    <col min="10757" max="10757" width="17.59765625" style="15" customWidth="1"/>
    <col min="10758" max="10758" width="32.09765625" style="15" customWidth="1"/>
    <col min="10759" max="11009" width="8.19921875" style="15"/>
    <col min="11010" max="11010" width="4.8984375" style="15" customWidth="1"/>
    <col min="11011" max="11012" width="15.19921875" style="15" customWidth="1"/>
    <col min="11013" max="11013" width="17.59765625" style="15" customWidth="1"/>
    <col min="11014" max="11014" width="32.09765625" style="15" customWidth="1"/>
    <col min="11015" max="11265" width="8.19921875" style="15"/>
    <col min="11266" max="11266" width="4.8984375" style="15" customWidth="1"/>
    <col min="11267" max="11268" width="15.19921875" style="15" customWidth="1"/>
    <col min="11269" max="11269" width="17.59765625" style="15" customWidth="1"/>
    <col min="11270" max="11270" width="32.09765625" style="15" customWidth="1"/>
    <col min="11271" max="11521" width="8.19921875" style="15"/>
    <col min="11522" max="11522" width="4.8984375" style="15" customWidth="1"/>
    <col min="11523" max="11524" width="15.19921875" style="15" customWidth="1"/>
    <col min="11525" max="11525" width="17.59765625" style="15" customWidth="1"/>
    <col min="11526" max="11526" width="32.09765625" style="15" customWidth="1"/>
    <col min="11527" max="11777" width="8.19921875" style="15"/>
    <col min="11778" max="11778" width="4.8984375" style="15" customWidth="1"/>
    <col min="11779" max="11780" width="15.19921875" style="15" customWidth="1"/>
    <col min="11781" max="11781" width="17.59765625" style="15" customWidth="1"/>
    <col min="11782" max="11782" width="32.09765625" style="15" customWidth="1"/>
    <col min="11783" max="12033" width="8.19921875" style="15"/>
    <col min="12034" max="12034" width="4.8984375" style="15" customWidth="1"/>
    <col min="12035" max="12036" width="15.19921875" style="15" customWidth="1"/>
    <col min="12037" max="12037" width="17.59765625" style="15" customWidth="1"/>
    <col min="12038" max="12038" width="32.09765625" style="15" customWidth="1"/>
    <col min="12039" max="12289" width="8.19921875" style="15"/>
    <col min="12290" max="12290" width="4.8984375" style="15" customWidth="1"/>
    <col min="12291" max="12292" width="15.19921875" style="15" customWidth="1"/>
    <col min="12293" max="12293" width="17.59765625" style="15" customWidth="1"/>
    <col min="12294" max="12294" width="32.09765625" style="15" customWidth="1"/>
    <col min="12295" max="12545" width="8.19921875" style="15"/>
    <col min="12546" max="12546" width="4.8984375" style="15" customWidth="1"/>
    <col min="12547" max="12548" width="15.19921875" style="15" customWidth="1"/>
    <col min="12549" max="12549" width="17.59765625" style="15" customWidth="1"/>
    <col min="12550" max="12550" width="32.09765625" style="15" customWidth="1"/>
    <col min="12551" max="12801" width="8.19921875" style="15"/>
    <col min="12802" max="12802" width="4.8984375" style="15" customWidth="1"/>
    <col min="12803" max="12804" width="15.19921875" style="15" customWidth="1"/>
    <col min="12805" max="12805" width="17.59765625" style="15" customWidth="1"/>
    <col min="12806" max="12806" width="32.09765625" style="15" customWidth="1"/>
    <col min="12807" max="13057" width="8.19921875" style="15"/>
    <col min="13058" max="13058" width="4.8984375" style="15" customWidth="1"/>
    <col min="13059" max="13060" width="15.19921875" style="15" customWidth="1"/>
    <col min="13061" max="13061" width="17.59765625" style="15" customWidth="1"/>
    <col min="13062" max="13062" width="32.09765625" style="15" customWidth="1"/>
    <col min="13063" max="13313" width="8.19921875" style="15"/>
    <col min="13314" max="13314" width="4.8984375" style="15" customWidth="1"/>
    <col min="13315" max="13316" width="15.19921875" style="15" customWidth="1"/>
    <col min="13317" max="13317" width="17.59765625" style="15" customWidth="1"/>
    <col min="13318" max="13318" width="32.09765625" style="15" customWidth="1"/>
    <col min="13319" max="13569" width="8.19921875" style="15"/>
    <col min="13570" max="13570" width="4.8984375" style="15" customWidth="1"/>
    <col min="13571" max="13572" width="15.19921875" style="15" customWidth="1"/>
    <col min="13573" max="13573" width="17.59765625" style="15" customWidth="1"/>
    <col min="13574" max="13574" width="32.09765625" style="15" customWidth="1"/>
    <col min="13575" max="13825" width="8.19921875" style="15"/>
    <col min="13826" max="13826" width="4.8984375" style="15" customWidth="1"/>
    <col min="13827" max="13828" width="15.19921875" style="15" customWidth="1"/>
    <col min="13829" max="13829" width="17.59765625" style="15" customWidth="1"/>
    <col min="13830" max="13830" width="32.09765625" style="15" customWidth="1"/>
    <col min="13831" max="14081" width="8.19921875" style="15"/>
    <col min="14082" max="14082" width="4.8984375" style="15" customWidth="1"/>
    <col min="14083" max="14084" width="15.19921875" style="15" customWidth="1"/>
    <col min="14085" max="14085" width="17.59765625" style="15" customWidth="1"/>
    <col min="14086" max="14086" width="32.09765625" style="15" customWidth="1"/>
    <col min="14087" max="14337" width="8.19921875" style="15"/>
    <col min="14338" max="14338" width="4.8984375" style="15" customWidth="1"/>
    <col min="14339" max="14340" width="15.19921875" style="15" customWidth="1"/>
    <col min="14341" max="14341" width="17.59765625" style="15" customWidth="1"/>
    <col min="14342" max="14342" width="32.09765625" style="15" customWidth="1"/>
    <col min="14343" max="14593" width="8.19921875" style="15"/>
    <col min="14594" max="14594" width="4.8984375" style="15" customWidth="1"/>
    <col min="14595" max="14596" width="15.19921875" style="15" customWidth="1"/>
    <col min="14597" max="14597" width="17.59765625" style="15" customWidth="1"/>
    <col min="14598" max="14598" width="32.09765625" style="15" customWidth="1"/>
    <col min="14599" max="14849" width="8.19921875" style="15"/>
    <col min="14850" max="14850" width="4.8984375" style="15" customWidth="1"/>
    <col min="14851" max="14852" width="15.19921875" style="15" customWidth="1"/>
    <col min="14853" max="14853" width="17.59765625" style="15" customWidth="1"/>
    <col min="14854" max="14854" width="32.09765625" style="15" customWidth="1"/>
    <col min="14855" max="15105" width="8.19921875" style="15"/>
    <col min="15106" max="15106" width="4.8984375" style="15" customWidth="1"/>
    <col min="15107" max="15108" width="15.19921875" style="15" customWidth="1"/>
    <col min="15109" max="15109" width="17.59765625" style="15" customWidth="1"/>
    <col min="15110" max="15110" width="32.09765625" style="15" customWidth="1"/>
    <col min="15111" max="15361" width="8.19921875" style="15"/>
    <col min="15362" max="15362" width="4.8984375" style="15" customWidth="1"/>
    <col min="15363" max="15364" width="15.19921875" style="15" customWidth="1"/>
    <col min="15365" max="15365" width="17.59765625" style="15" customWidth="1"/>
    <col min="15366" max="15366" width="32.09765625" style="15" customWidth="1"/>
    <col min="15367" max="15617" width="8.19921875" style="15"/>
    <col min="15618" max="15618" width="4.8984375" style="15" customWidth="1"/>
    <col min="15619" max="15620" width="15.19921875" style="15" customWidth="1"/>
    <col min="15621" max="15621" width="17.59765625" style="15" customWidth="1"/>
    <col min="15622" max="15622" width="32.09765625" style="15" customWidth="1"/>
    <col min="15623" max="15873" width="8.19921875" style="15"/>
    <col min="15874" max="15874" width="4.8984375" style="15" customWidth="1"/>
    <col min="15875" max="15876" width="15.19921875" style="15" customWidth="1"/>
    <col min="15877" max="15877" width="17.59765625" style="15" customWidth="1"/>
    <col min="15878" max="15878" width="32.09765625" style="15" customWidth="1"/>
    <col min="15879" max="16129" width="8.19921875" style="15"/>
    <col min="16130" max="16130" width="4.8984375" style="15" customWidth="1"/>
    <col min="16131" max="16132" width="15.19921875" style="15" customWidth="1"/>
    <col min="16133" max="16133" width="17.59765625" style="15" customWidth="1"/>
    <col min="16134" max="16134" width="32.09765625" style="15" customWidth="1"/>
    <col min="16135" max="16384" width="8.19921875" style="15"/>
  </cols>
  <sheetData>
    <row r="1" spans="1:6" ht="24.75" customHeight="1" x14ac:dyDescent="0.35">
      <c r="A1" s="276" t="s">
        <v>62</v>
      </c>
      <c r="B1" s="276"/>
      <c r="C1" s="276"/>
      <c r="D1" s="276"/>
      <c r="E1" s="276"/>
      <c r="F1" s="276"/>
    </row>
    <row r="2" spans="1:6" s="16" customFormat="1" ht="17.25" customHeight="1" x14ac:dyDescent="0.25">
      <c r="A2" s="282" t="s">
        <v>119</v>
      </c>
      <c r="B2" s="249" t="s">
        <v>48</v>
      </c>
      <c r="C2" s="277" t="s">
        <v>54</v>
      </c>
      <c r="D2" s="277"/>
      <c r="E2" s="277"/>
      <c r="F2" s="279" t="s">
        <v>65</v>
      </c>
    </row>
    <row r="3" spans="1:6" s="16" customFormat="1" ht="17.25" customHeight="1" x14ac:dyDescent="0.25">
      <c r="A3" s="283"/>
      <c r="B3" s="250"/>
      <c r="C3" s="64" t="s">
        <v>63</v>
      </c>
      <c r="D3" s="64" t="s">
        <v>64</v>
      </c>
      <c r="E3" s="64" t="s">
        <v>56</v>
      </c>
      <c r="F3" s="280"/>
    </row>
    <row r="4" spans="1:6" s="16" customFormat="1" ht="17.25" customHeight="1" x14ac:dyDescent="0.25">
      <c r="A4" s="65" t="s">
        <v>59</v>
      </c>
      <c r="B4" s="278"/>
      <c r="C4" s="64" t="str">
        <f>'คะแนน ภ.1'!$U$5</f>
        <v/>
      </c>
      <c r="D4" s="64" t="str">
        <f>'คะแนน ภ.2'!S5</f>
        <v/>
      </c>
      <c r="E4" s="64">
        <f>SUM(C4:D4)</f>
        <v>0</v>
      </c>
      <c r="F4" s="281"/>
    </row>
    <row r="5" spans="1:6" ht="21.45" customHeight="1" x14ac:dyDescent="0.35">
      <c r="A5" s="23">
        <v>1</v>
      </c>
      <c r="B5" s="66" t="str">
        <f>IF(รายชื่อนักเรียน!D2="","",รายชื่อนักเรียน!D2&amp;รายชื่อนักเรียน!E2&amp; "  " &amp; รายชื่อนักเรียน!F2)</f>
        <v/>
      </c>
      <c r="C5" s="63" t="str">
        <f>IF('คะแนน ภ.1'!U6="","",'คะแนน ภ.1'!U6)</f>
        <v/>
      </c>
      <c r="D5" s="63" t="str">
        <f>IF('คะแนน ภ.2'!S6="","",'คะแนน ภ.2'!S6)</f>
        <v/>
      </c>
      <c r="E5" s="63" t="str">
        <f>IF(B5="","",IF(รายชื่อนักเรียน!H2="ย้ายออก","ย้ายออก",IF(รายชื่อนักเรียน!H2="แขวนลอย","แขวนลอย",SUM(C5:D5))))</f>
        <v/>
      </c>
      <c r="F5" s="63" t="str">
        <f>IF(NOT(รายชื่อนักเรียน!H2="ย้ายออก"),IF(B5="","",IF(E5="แขวนลอย","แขวนลอย",IF(E5="","",IF(E5="","",IF(E5&gt;=80,4,IF(E5&gt;=75,3.5,IF(E5&gt;=70,3,IF(E5&gt;=65,2.5,IF(E5&gt;=60,2,IF(E5&gt;=55,1.5,IF(E5&gt;=50,1,0))))))))))),"ย้ายออก")</f>
        <v/>
      </c>
    </row>
    <row r="6" spans="1:6" ht="21.45" customHeight="1" x14ac:dyDescent="0.35">
      <c r="A6" s="23">
        <v>2</v>
      </c>
      <c r="B6" s="66" t="str">
        <f>IF(รายชื่อนักเรียน!D3="","",รายชื่อนักเรียน!D3&amp;รายชื่อนักเรียน!E3&amp; "  " &amp; รายชื่อนักเรียน!F3)</f>
        <v/>
      </c>
      <c r="C6" s="63" t="str">
        <f>IF('คะแนน ภ.1'!U7="","",'คะแนน ภ.1'!U7)</f>
        <v/>
      </c>
      <c r="D6" s="63" t="str">
        <f>IF('คะแนน ภ.2'!S7="","",'คะแนน ภ.2'!S7)</f>
        <v/>
      </c>
      <c r="E6" s="63" t="str">
        <f>IF(B6="","",IF(รายชื่อนักเรียน!H3="ย้ายออก","ย้ายออก",IF(รายชื่อนักเรียน!H3="แขวนลอย","แขวนลอย",SUM(C6:D6))))</f>
        <v/>
      </c>
      <c r="F6" s="63" t="str">
        <f>IF(NOT(รายชื่อนักเรียน!H3="ย้ายออก"),IF(B6="","",IF(E6="แขวนลอย","แขวนลอย",IF(E6="","",IF(E6="","",IF(E6&gt;=80,4,IF(E6&gt;=75,3.5,IF(E6&gt;=70,3,IF(E6&gt;=65,2.5,IF(E6&gt;=60,2,IF(E6&gt;=55,1.5,IF(E6&gt;=50,1,0))))))))))),"ย้ายออก")</f>
        <v/>
      </c>
    </row>
    <row r="7" spans="1:6" ht="21.45" customHeight="1" x14ac:dyDescent="0.35">
      <c r="A7" s="23">
        <v>3</v>
      </c>
      <c r="B7" s="66" t="str">
        <f>IF(รายชื่อนักเรียน!D4="","",รายชื่อนักเรียน!D4&amp;รายชื่อนักเรียน!E4&amp; "  " &amp; รายชื่อนักเรียน!F4)</f>
        <v/>
      </c>
      <c r="C7" s="63" t="str">
        <f>IF('คะแนน ภ.1'!U8="","",'คะแนน ภ.1'!U8)</f>
        <v/>
      </c>
      <c r="D7" s="63" t="str">
        <f>IF('คะแนน ภ.2'!S8="","",'คะแนน ภ.2'!S8)</f>
        <v/>
      </c>
      <c r="E7" s="63" t="str">
        <f>IF(B7="","",IF(รายชื่อนักเรียน!H4="ย้ายออก","ย้ายออก",IF(รายชื่อนักเรียน!H4="แขวนลอย","แขวนลอย",SUM(C7:D7))))</f>
        <v/>
      </c>
      <c r="F7" s="63" t="str">
        <f>IF(NOT(รายชื่อนักเรียน!H4="ย้ายออก"),IF(B7="","",IF(E7="แขวนลอย","แขวนลอย",IF(E7="","",IF(E7="","",IF(E7&gt;=80,4,IF(E7&gt;=75,3.5,IF(E7&gt;=70,3,IF(E7&gt;=65,2.5,IF(E7&gt;=60,2,IF(E7&gt;=55,1.5,IF(E7&gt;=50,1,0))))))))))),"ย้ายออก")</f>
        <v/>
      </c>
    </row>
    <row r="8" spans="1:6" ht="21.45" customHeight="1" x14ac:dyDescent="0.35">
      <c r="A8" s="23">
        <v>4</v>
      </c>
      <c r="B8" s="66" t="str">
        <f>IF(รายชื่อนักเรียน!D5="","",รายชื่อนักเรียน!D5&amp;รายชื่อนักเรียน!E5&amp; "  " &amp; รายชื่อนักเรียน!F5)</f>
        <v/>
      </c>
      <c r="C8" s="63" t="str">
        <f>IF('คะแนน ภ.1'!U9="","",'คะแนน ภ.1'!U9)</f>
        <v/>
      </c>
      <c r="D8" s="63" t="str">
        <f>IF('คะแนน ภ.2'!S9="","",'คะแนน ภ.2'!S9)</f>
        <v/>
      </c>
      <c r="E8" s="63" t="str">
        <f>IF(B8="","",IF(รายชื่อนักเรียน!H5="ย้ายออก","ย้ายออก",IF(รายชื่อนักเรียน!H5="แขวนลอย","แขวนลอย",SUM(C8:D8))))</f>
        <v/>
      </c>
      <c r="F8" s="63" t="str">
        <f>IF(NOT(รายชื่อนักเรียน!H5="ย้ายออก"),IF(B8="","",IF(E8="แขวนลอย","แขวนลอย",IF(E8="","",IF(E8="","",IF(E8&gt;=80,4,IF(E8&gt;=75,3.5,IF(E8&gt;=70,3,IF(E8&gt;=65,2.5,IF(E8&gt;=60,2,IF(E8&gt;=55,1.5,IF(E8&gt;=50,1,0))))))))))),"ย้ายออก")</f>
        <v/>
      </c>
    </row>
    <row r="9" spans="1:6" ht="21.45" customHeight="1" x14ac:dyDescent="0.35">
      <c r="A9" s="23">
        <v>5</v>
      </c>
      <c r="B9" s="66" t="str">
        <f>IF(รายชื่อนักเรียน!D6="","",รายชื่อนักเรียน!D6&amp;รายชื่อนักเรียน!E6&amp; "  " &amp; รายชื่อนักเรียน!F6)</f>
        <v/>
      </c>
      <c r="C9" s="63" t="str">
        <f>IF('คะแนน ภ.1'!U10="","",'คะแนน ภ.1'!U10)</f>
        <v/>
      </c>
      <c r="D9" s="63" t="str">
        <f>IF('คะแนน ภ.2'!S10="","",'คะแนน ภ.2'!S10)</f>
        <v/>
      </c>
      <c r="E9" s="63" t="str">
        <f>IF(B9="","",IF(รายชื่อนักเรียน!H6="ย้ายออก","ย้ายออก",IF(รายชื่อนักเรียน!H6="แขวนลอย","แขวนลอย",SUM(C9:D9))))</f>
        <v/>
      </c>
      <c r="F9" s="63" t="str">
        <f>IF(NOT(รายชื่อนักเรียน!H6="ย้ายออก"),IF(B9="","",IF(E9="แขวนลอย","แขวนลอย",IF(E9="","",IF(E9="","",IF(E9&gt;=80,4,IF(E9&gt;=75,3.5,IF(E9&gt;=70,3,IF(E9&gt;=65,2.5,IF(E9&gt;=60,2,IF(E9&gt;=55,1.5,IF(E9&gt;=50,1,0))))))))))),"ย้ายออก")</f>
        <v/>
      </c>
    </row>
    <row r="10" spans="1:6" ht="21.45" customHeight="1" x14ac:dyDescent="0.35">
      <c r="A10" s="23">
        <v>6</v>
      </c>
      <c r="B10" s="66" t="str">
        <f>IF(รายชื่อนักเรียน!D7="","",รายชื่อนักเรียน!D7&amp;รายชื่อนักเรียน!E7&amp; "  " &amp; รายชื่อนักเรียน!F7)</f>
        <v/>
      </c>
      <c r="C10" s="63" t="str">
        <f>IF('คะแนน ภ.1'!U11="","",'คะแนน ภ.1'!U11)</f>
        <v/>
      </c>
      <c r="D10" s="63" t="str">
        <f>IF('คะแนน ภ.2'!S11="","",'คะแนน ภ.2'!S11)</f>
        <v/>
      </c>
      <c r="E10" s="63" t="str">
        <f>IF(B10="","",IF(รายชื่อนักเรียน!H7="ย้ายออก","ย้ายออก",IF(รายชื่อนักเรียน!H7="แขวนลอย","แขวนลอย",SUM(C10:D10))))</f>
        <v/>
      </c>
      <c r="F10" s="63" t="str">
        <f>IF(NOT(รายชื่อนักเรียน!H7="ย้ายออก"),IF(B10="","",IF(E10="แขวนลอย","แขวนลอย",IF(E10="","",IF(E10="","",IF(E10&gt;=80,4,IF(E10&gt;=75,3.5,IF(E10&gt;=70,3,IF(E10&gt;=65,2.5,IF(E10&gt;=60,2,IF(E10&gt;=55,1.5,IF(E10&gt;=50,1,0))))))))))),"ย้ายออก")</f>
        <v/>
      </c>
    </row>
    <row r="11" spans="1:6" ht="21.45" customHeight="1" x14ac:dyDescent="0.35">
      <c r="A11" s="23">
        <v>7</v>
      </c>
      <c r="B11" s="66" t="str">
        <f>IF(รายชื่อนักเรียน!D8="","",รายชื่อนักเรียน!D8&amp;รายชื่อนักเรียน!E8&amp; "  " &amp; รายชื่อนักเรียน!F8)</f>
        <v/>
      </c>
      <c r="C11" s="63" t="str">
        <f>IF('คะแนน ภ.1'!U12="","",'คะแนน ภ.1'!U12)</f>
        <v/>
      </c>
      <c r="D11" s="63" t="str">
        <f>IF('คะแนน ภ.2'!S12="","",'คะแนน ภ.2'!S12)</f>
        <v/>
      </c>
      <c r="E11" s="63" t="str">
        <f>IF(B11="","",IF(รายชื่อนักเรียน!H8="ย้ายออก","ย้ายออก",IF(รายชื่อนักเรียน!H8="แขวนลอย","แขวนลอย",SUM(C11:D11))))</f>
        <v/>
      </c>
      <c r="F11" s="63" t="str">
        <f>IF(NOT(รายชื่อนักเรียน!H8="ย้ายออก"),IF(B11="","",IF(E11="แขวนลอย","แขวนลอย",IF(E11="","",IF(E11="","",IF(E11&gt;=80,4,IF(E11&gt;=75,3.5,IF(E11&gt;=70,3,IF(E11&gt;=65,2.5,IF(E11&gt;=60,2,IF(E11&gt;=55,1.5,IF(E11&gt;=50,1,0))))))))))),"ย้ายออก")</f>
        <v/>
      </c>
    </row>
    <row r="12" spans="1:6" ht="21.45" customHeight="1" x14ac:dyDescent="0.35">
      <c r="A12" s="23">
        <v>8</v>
      </c>
      <c r="B12" s="66" t="str">
        <f>IF(รายชื่อนักเรียน!D9="","",รายชื่อนักเรียน!D9&amp;รายชื่อนักเรียน!E9&amp; "  " &amp; รายชื่อนักเรียน!F9)</f>
        <v/>
      </c>
      <c r="C12" s="63" t="str">
        <f>IF('คะแนน ภ.1'!U13="","",'คะแนน ภ.1'!U13)</f>
        <v/>
      </c>
      <c r="D12" s="63" t="str">
        <f>IF('คะแนน ภ.2'!S13="","",'คะแนน ภ.2'!S13)</f>
        <v/>
      </c>
      <c r="E12" s="63" t="str">
        <f>IF(B12="","",IF(รายชื่อนักเรียน!H9="ย้ายออก","ย้ายออก",IF(รายชื่อนักเรียน!H9="แขวนลอย","แขวนลอย",SUM(C12:D12))))</f>
        <v/>
      </c>
      <c r="F12" s="63" t="str">
        <f>IF(NOT(รายชื่อนักเรียน!H9="ย้ายออก"),IF(B12="","",IF(E12="แขวนลอย","แขวนลอย",IF(E12="","",IF(E12="","",IF(E12&gt;=80,4,IF(E12&gt;=75,3.5,IF(E12&gt;=70,3,IF(E12&gt;=65,2.5,IF(E12&gt;=60,2,IF(E12&gt;=55,1.5,IF(E12&gt;=50,1,0))))))))))),"ย้ายออก")</f>
        <v/>
      </c>
    </row>
    <row r="13" spans="1:6" ht="21.45" customHeight="1" x14ac:dyDescent="0.35">
      <c r="A13" s="23">
        <v>9</v>
      </c>
      <c r="B13" s="66" t="str">
        <f>IF(รายชื่อนักเรียน!D10="","",รายชื่อนักเรียน!D10&amp;รายชื่อนักเรียน!E10&amp; "  " &amp; รายชื่อนักเรียน!F10)</f>
        <v/>
      </c>
      <c r="C13" s="63" t="str">
        <f>IF('คะแนน ภ.1'!U14="","",'คะแนน ภ.1'!U14)</f>
        <v/>
      </c>
      <c r="D13" s="63" t="str">
        <f>IF('คะแนน ภ.2'!S14="","",'คะแนน ภ.2'!S14)</f>
        <v/>
      </c>
      <c r="E13" s="63" t="str">
        <f>IF(B13="","",IF(รายชื่อนักเรียน!H10="ย้ายออก","ย้ายออก",IF(รายชื่อนักเรียน!H10="แขวนลอย","แขวนลอย",SUM(C13:D13))))</f>
        <v/>
      </c>
      <c r="F13" s="63" t="str">
        <f>IF(NOT(รายชื่อนักเรียน!H10="ย้ายออก"),IF(B13="","",IF(E13="แขวนลอย","แขวนลอย",IF(E13="","",IF(E13="","",IF(E13&gt;=80,4,IF(E13&gt;=75,3.5,IF(E13&gt;=70,3,IF(E13&gt;=65,2.5,IF(E13&gt;=60,2,IF(E13&gt;=55,1.5,IF(E13&gt;=50,1,0))))))))))),"ย้ายออก")</f>
        <v/>
      </c>
    </row>
    <row r="14" spans="1:6" ht="21.45" customHeight="1" x14ac:dyDescent="0.35">
      <c r="A14" s="23">
        <v>10</v>
      </c>
      <c r="B14" s="66" t="str">
        <f>IF(รายชื่อนักเรียน!D11="","",รายชื่อนักเรียน!D11&amp;รายชื่อนักเรียน!E11&amp; "  " &amp; รายชื่อนักเรียน!F11)</f>
        <v/>
      </c>
      <c r="C14" s="63" t="str">
        <f>IF('คะแนน ภ.1'!U15="","",'คะแนน ภ.1'!U15)</f>
        <v/>
      </c>
      <c r="D14" s="63" t="str">
        <f>IF('คะแนน ภ.2'!S15="","",'คะแนน ภ.2'!S15)</f>
        <v/>
      </c>
      <c r="E14" s="63" t="str">
        <f>IF(B14="","",IF(รายชื่อนักเรียน!H11="ย้ายออก","ย้ายออก",IF(รายชื่อนักเรียน!H11="แขวนลอย","แขวนลอย",SUM(C14:D14))))</f>
        <v/>
      </c>
      <c r="F14" s="63" t="str">
        <f>IF(NOT(รายชื่อนักเรียน!H11="ย้ายออก"),IF(B14="","",IF(E14="แขวนลอย","แขวนลอย",IF(E14="","",IF(E14="","",IF(E14&gt;=80,4,IF(E14&gt;=75,3.5,IF(E14&gt;=70,3,IF(E14&gt;=65,2.5,IF(E14&gt;=60,2,IF(E14&gt;=55,1.5,IF(E14&gt;=50,1,0))))))))))),"ย้ายออก")</f>
        <v/>
      </c>
    </row>
    <row r="15" spans="1:6" ht="21.45" customHeight="1" x14ac:dyDescent="0.35">
      <c r="A15" s="23">
        <v>11</v>
      </c>
      <c r="B15" s="66" t="str">
        <f>IF(รายชื่อนักเรียน!D12="","",รายชื่อนักเรียน!D12&amp;รายชื่อนักเรียน!E12&amp; "  " &amp; รายชื่อนักเรียน!F12)</f>
        <v/>
      </c>
      <c r="C15" s="63" t="str">
        <f>IF('คะแนน ภ.1'!U16="","",'คะแนน ภ.1'!U16)</f>
        <v/>
      </c>
      <c r="D15" s="63" t="str">
        <f>IF('คะแนน ภ.2'!S16="","",'คะแนน ภ.2'!S16)</f>
        <v/>
      </c>
      <c r="E15" s="63" t="str">
        <f>IF(B15="","",IF(รายชื่อนักเรียน!H12="ย้ายออก","ย้ายออก",IF(รายชื่อนักเรียน!H12="แขวนลอย","แขวนลอย",SUM(C15:D15))))</f>
        <v/>
      </c>
      <c r="F15" s="63" t="str">
        <f>IF(NOT(รายชื่อนักเรียน!H12="ย้ายออก"),IF(B15="","",IF(E15="แขวนลอย","แขวนลอย",IF(E15="","",IF(E15="","",IF(E15&gt;=80,4,IF(E15&gt;=75,3.5,IF(E15&gt;=70,3,IF(E15&gt;=65,2.5,IF(E15&gt;=60,2,IF(E15&gt;=55,1.5,IF(E15&gt;=50,1,0))))))))))),"ย้ายออก")</f>
        <v/>
      </c>
    </row>
    <row r="16" spans="1:6" ht="21.45" customHeight="1" x14ac:dyDescent="0.35">
      <c r="A16" s="23">
        <v>12</v>
      </c>
      <c r="B16" s="66" t="str">
        <f>IF(รายชื่อนักเรียน!D13="","",รายชื่อนักเรียน!D13&amp;รายชื่อนักเรียน!E13&amp; "  " &amp; รายชื่อนักเรียน!F13)</f>
        <v/>
      </c>
      <c r="C16" s="63" t="str">
        <f>IF('คะแนน ภ.1'!U17="","",'คะแนน ภ.1'!U17)</f>
        <v/>
      </c>
      <c r="D16" s="63" t="str">
        <f>IF('คะแนน ภ.2'!S17="","",'คะแนน ภ.2'!S17)</f>
        <v/>
      </c>
      <c r="E16" s="63" t="str">
        <f>IF(B16="","",IF(รายชื่อนักเรียน!H13="ย้ายออก","ย้ายออก",IF(รายชื่อนักเรียน!H13="แขวนลอย","แขวนลอย",SUM(C16:D16))))</f>
        <v/>
      </c>
      <c r="F16" s="63" t="str">
        <f>IF(NOT(รายชื่อนักเรียน!H13="ย้ายออก"),IF(B16="","",IF(E16="แขวนลอย","แขวนลอย",IF(E16="","",IF(E16="","",IF(E16&gt;=80,4,IF(E16&gt;=75,3.5,IF(E16&gt;=70,3,IF(E16&gt;=65,2.5,IF(E16&gt;=60,2,IF(E16&gt;=55,1.5,IF(E16&gt;=50,1,0))))))))))),"ย้ายออก")</f>
        <v/>
      </c>
    </row>
    <row r="17" spans="1:6" ht="21.45" customHeight="1" x14ac:dyDescent="0.35">
      <c r="A17" s="23">
        <v>13</v>
      </c>
      <c r="B17" s="66" t="str">
        <f>IF(รายชื่อนักเรียน!D14="","",รายชื่อนักเรียน!D14&amp;รายชื่อนักเรียน!E14&amp; "  " &amp; รายชื่อนักเรียน!F14)</f>
        <v/>
      </c>
      <c r="C17" s="63" t="str">
        <f>IF('คะแนน ภ.1'!U18="","",'คะแนน ภ.1'!U18)</f>
        <v/>
      </c>
      <c r="D17" s="63" t="str">
        <f>IF('คะแนน ภ.2'!S18="","",'คะแนน ภ.2'!S18)</f>
        <v/>
      </c>
      <c r="E17" s="63" t="str">
        <f>IF(B17="","",IF(รายชื่อนักเรียน!H14="ย้ายออก","ย้ายออก",IF(รายชื่อนักเรียน!H14="แขวนลอย","แขวนลอย",SUM(C17:D17))))</f>
        <v/>
      </c>
      <c r="F17" s="63" t="str">
        <f>IF(NOT(รายชื่อนักเรียน!H14="ย้ายออก"),IF(B17="","",IF(E17="แขวนลอย","แขวนลอย",IF(E17="","",IF(E17="","",IF(E17&gt;=80,4,IF(E17&gt;=75,3.5,IF(E17&gt;=70,3,IF(E17&gt;=65,2.5,IF(E17&gt;=60,2,IF(E17&gt;=55,1.5,IF(E17&gt;=50,1,0))))))))))),"ย้ายออก")</f>
        <v/>
      </c>
    </row>
    <row r="18" spans="1:6" ht="21.45" customHeight="1" x14ac:dyDescent="0.35">
      <c r="A18" s="23">
        <v>14</v>
      </c>
      <c r="B18" s="66" t="str">
        <f>IF(รายชื่อนักเรียน!D15="","",รายชื่อนักเรียน!D15&amp;รายชื่อนักเรียน!E15&amp; "  " &amp; รายชื่อนักเรียน!F15)</f>
        <v/>
      </c>
      <c r="C18" s="63" t="str">
        <f>IF('คะแนน ภ.1'!U19="","",'คะแนน ภ.1'!U19)</f>
        <v/>
      </c>
      <c r="D18" s="63" t="str">
        <f>IF('คะแนน ภ.2'!S19="","",'คะแนน ภ.2'!S19)</f>
        <v/>
      </c>
      <c r="E18" s="63" t="str">
        <f>IF(B18="","",IF(รายชื่อนักเรียน!H15="ย้ายออก","ย้ายออก",IF(รายชื่อนักเรียน!H15="แขวนลอย","แขวนลอย",SUM(C18:D18))))</f>
        <v/>
      </c>
      <c r="F18" s="63" t="str">
        <f>IF(NOT(รายชื่อนักเรียน!H15="ย้ายออก"),IF(B18="","",IF(E18="แขวนลอย","แขวนลอย",IF(E18="","",IF(E18="","",IF(E18&gt;=80,4,IF(E18&gt;=75,3.5,IF(E18&gt;=70,3,IF(E18&gt;=65,2.5,IF(E18&gt;=60,2,IF(E18&gt;=55,1.5,IF(E18&gt;=50,1,0))))))))))),"ย้ายออก")</f>
        <v/>
      </c>
    </row>
    <row r="19" spans="1:6" ht="21.45" customHeight="1" x14ac:dyDescent="0.35">
      <c r="A19" s="23">
        <v>15</v>
      </c>
      <c r="B19" s="66" t="str">
        <f>IF(รายชื่อนักเรียน!D16="","",รายชื่อนักเรียน!D16&amp;รายชื่อนักเรียน!E16&amp; "  " &amp; รายชื่อนักเรียน!F16)</f>
        <v/>
      </c>
      <c r="C19" s="63" t="str">
        <f>IF('คะแนน ภ.1'!U20="","",'คะแนน ภ.1'!U20)</f>
        <v/>
      </c>
      <c r="D19" s="63" t="str">
        <f>IF('คะแนน ภ.2'!S20="","",'คะแนน ภ.2'!S20)</f>
        <v/>
      </c>
      <c r="E19" s="63" t="str">
        <f>IF(B19="","",IF(รายชื่อนักเรียน!H16="ย้ายออก","ย้ายออก",IF(รายชื่อนักเรียน!H16="แขวนลอย","แขวนลอย",SUM(C19:D19))))</f>
        <v/>
      </c>
      <c r="F19" s="63" t="str">
        <f>IF(NOT(รายชื่อนักเรียน!H16="ย้ายออก"),IF(B19="","",IF(E19="แขวนลอย","แขวนลอย",IF(E19="","",IF(E19="","",IF(E19&gt;=80,4,IF(E19&gt;=75,3.5,IF(E19&gt;=70,3,IF(E19&gt;=65,2.5,IF(E19&gt;=60,2,IF(E19&gt;=55,1.5,IF(E19&gt;=50,1,0))))))))))),"ย้ายออก")</f>
        <v/>
      </c>
    </row>
    <row r="20" spans="1:6" ht="21.45" customHeight="1" x14ac:dyDescent="0.35">
      <c r="A20" s="23">
        <v>16</v>
      </c>
      <c r="B20" s="66" t="str">
        <f>IF(รายชื่อนักเรียน!D17="","",รายชื่อนักเรียน!D17&amp;รายชื่อนักเรียน!E17&amp; "  " &amp; รายชื่อนักเรียน!F17)</f>
        <v/>
      </c>
      <c r="C20" s="63" t="str">
        <f>IF('คะแนน ภ.1'!U21="","",'คะแนน ภ.1'!U21)</f>
        <v/>
      </c>
      <c r="D20" s="63" t="str">
        <f>IF('คะแนน ภ.2'!S21="","",'คะแนน ภ.2'!S21)</f>
        <v/>
      </c>
      <c r="E20" s="63" t="str">
        <f>IF(B20="","",IF(รายชื่อนักเรียน!H17="ย้ายออก","ย้ายออก",IF(รายชื่อนักเรียน!H17="แขวนลอย","แขวนลอย",SUM(C20:D20))))</f>
        <v/>
      </c>
      <c r="F20" s="63" t="str">
        <f>IF(NOT(รายชื่อนักเรียน!H17="ย้ายออก"),IF(B20="","",IF(E20="แขวนลอย","แขวนลอย",IF(E20="","",IF(E20="","",IF(E20&gt;=80,4,IF(E20&gt;=75,3.5,IF(E20&gt;=70,3,IF(E20&gt;=65,2.5,IF(E20&gt;=60,2,IF(E20&gt;=55,1.5,IF(E20&gt;=50,1,0))))))))))),"ย้ายออก")</f>
        <v/>
      </c>
    </row>
    <row r="21" spans="1:6" ht="21.45" customHeight="1" x14ac:dyDescent="0.35">
      <c r="A21" s="23">
        <v>17</v>
      </c>
      <c r="B21" s="66" t="str">
        <f>IF(รายชื่อนักเรียน!D18="","",รายชื่อนักเรียน!D18&amp;รายชื่อนักเรียน!E18&amp; "  " &amp; รายชื่อนักเรียน!F18)</f>
        <v/>
      </c>
      <c r="C21" s="63" t="str">
        <f>IF('คะแนน ภ.1'!U22="","",'คะแนน ภ.1'!U22)</f>
        <v/>
      </c>
      <c r="D21" s="63" t="str">
        <f>IF('คะแนน ภ.2'!S22="","",'คะแนน ภ.2'!S22)</f>
        <v/>
      </c>
      <c r="E21" s="63" t="str">
        <f>IF(B21="","",IF(รายชื่อนักเรียน!H18="ย้ายออก","ย้ายออก",IF(รายชื่อนักเรียน!H18="แขวนลอย","แขวนลอย",SUM(C21:D21))))</f>
        <v/>
      </c>
      <c r="F21" s="63" t="str">
        <f>IF(NOT(รายชื่อนักเรียน!H18="ย้ายออก"),IF(B21="","",IF(E21="แขวนลอย","แขวนลอย",IF(E21="","",IF(E21="","",IF(E21&gt;=80,4,IF(E21&gt;=75,3.5,IF(E21&gt;=70,3,IF(E21&gt;=65,2.5,IF(E21&gt;=60,2,IF(E21&gt;=55,1.5,IF(E21&gt;=50,1,0))))))))))),"ย้ายออก")</f>
        <v/>
      </c>
    </row>
    <row r="22" spans="1:6" ht="21.45" customHeight="1" x14ac:dyDescent="0.35">
      <c r="A22" s="23">
        <v>18</v>
      </c>
      <c r="B22" s="66" t="str">
        <f>IF(รายชื่อนักเรียน!D19="","",รายชื่อนักเรียน!D19&amp;รายชื่อนักเรียน!E19&amp; "  " &amp; รายชื่อนักเรียน!F19)</f>
        <v/>
      </c>
      <c r="C22" s="63" t="str">
        <f>IF('คะแนน ภ.1'!U23="","",'คะแนน ภ.1'!U23)</f>
        <v/>
      </c>
      <c r="D22" s="63" t="str">
        <f>IF('คะแนน ภ.2'!S23="","",'คะแนน ภ.2'!S23)</f>
        <v/>
      </c>
      <c r="E22" s="63" t="str">
        <f>IF(B22="","",IF(รายชื่อนักเรียน!H19="ย้ายออก","ย้ายออก",IF(รายชื่อนักเรียน!H19="แขวนลอย","แขวนลอย",SUM(C22:D22))))</f>
        <v/>
      </c>
      <c r="F22" s="63" t="str">
        <f>IF(NOT(รายชื่อนักเรียน!H19="ย้ายออก"),IF(B22="","",IF(E22="แขวนลอย","แขวนลอย",IF(E22="","",IF(E22="","",IF(E22&gt;=80,4,IF(E22&gt;=75,3.5,IF(E22&gt;=70,3,IF(E22&gt;=65,2.5,IF(E22&gt;=60,2,IF(E22&gt;=55,1.5,IF(E22&gt;=50,1,0))))))))))),"ย้ายออก")</f>
        <v/>
      </c>
    </row>
    <row r="23" spans="1:6" ht="21.45" customHeight="1" x14ac:dyDescent="0.35">
      <c r="A23" s="23">
        <v>19</v>
      </c>
      <c r="B23" s="66" t="str">
        <f>IF(รายชื่อนักเรียน!D20="","",รายชื่อนักเรียน!D20&amp;รายชื่อนักเรียน!E20&amp; "  " &amp; รายชื่อนักเรียน!F20)</f>
        <v/>
      </c>
      <c r="C23" s="63" t="str">
        <f>IF('คะแนน ภ.1'!U24="","",'คะแนน ภ.1'!U24)</f>
        <v/>
      </c>
      <c r="D23" s="63" t="str">
        <f>IF('คะแนน ภ.2'!S24="","",'คะแนน ภ.2'!S24)</f>
        <v/>
      </c>
      <c r="E23" s="63" t="str">
        <f>IF(B23="","",IF(รายชื่อนักเรียน!H20="ย้ายออก","ย้ายออก",IF(รายชื่อนักเรียน!H20="แขวนลอย","แขวนลอย",SUM(C23:D23))))</f>
        <v/>
      </c>
      <c r="F23" s="63" t="str">
        <f>IF(NOT(รายชื่อนักเรียน!H20="ย้ายออก"),IF(B23="","",IF(E23="แขวนลอย","แขวนลอย",IF(E23="","",IF(E23="","",IF(E23&gt;=80,4,IF(E23&gt;=75,3.5,IF(E23&gt;=70,3,IF(E23&gt;=65,2.5,IF(E23&gt;=60,2,IF(E23&gt;=55,1.5,IF(E23&gt;=50,1,0))))))))))),"ย้ายออก")</f>
        <v/>
      </c>
    </row>
    <row r="24" spans="1:6" ht="21.45" customHeight="1" x14ac:dyDescent="0.35">
      <c r="A24" s="23">
        <v>20</v>
      </c>
      <c r="B24" s="66" t="str">
        <f>IF(รายชื่อนักเรียน!D21="","",รายชื่อนักเรียน!D21&amp;รายชื่อนักเรียน!E21&amp; "  " &amp; รายชื่อนักเรียน!F21)</f>
        <v/>
      </c>
      <c r="C24" s="63" t="str">
        <f>IF('คะแนน ภ.1'!U25="","",'คะแนน ภ.1'!U25)</f>
        <v/>
      </c>
      <c r="D24" s="63" t="str">
        <f>IF('คะแนน ภ.2'!S25="","",'คะแนน ภ.2'!S25)</f>
        <v/>
      </c>
      <c r="E24" s="63" t="str">
        <f>IF(B24="","",IF(รายชื่อนักเรียน!H21="ย้ายออก","ย้ายออก",IF(รายชื่อนักเรียน!H21="แขวนลอย","แขวนลอย",SUM(C24:D24))))</f>
        <v/>
      </c>
      <c r="F24" s="63" t="str">
        <f>IF(NOT(รายชื่อนักเรียน!H21="ย้ายออก"),IF(B24="","",IF(E24="แขวนลอย","แขวนลอย",IF(E24="","",IF(E24="","",IF(E24&gt;=80,4,IF(E24&gt;=75,3.5,IF(E24&gt;=70,3,IF(E24&gt;=65,2.5,IF(E24&gt;=60,2,IF(E24&gt;=55,1.5,IF(E24&gt;=50,1,0))))))))))),"ย้ายออก")</f>
        <v/>
      </c>
    </row>
    <row r="25" spans="1:6" ht="21.45" customHeight="1" x14ac:dyDescent="0.35">
      <c r="A25" s="23">
        <v>21</v>
      </c>
      <c r="B25" s="66" t="str">
        <f>IF(รายชื่อนักเรียน!D22="","",รายชื่อนักเรียน!D22&amp;รายชื่อนักเรียน!E22&amp; "  " &amp; รายชื่อนักเรียน!F22)</f>
        <v/>
      </c>
      <c r="C25" s="63" t="str">
        <f>IF('คะแนน ภ.1'!U26="","",'คะแนน ภ.1'!U26)</f>
        <v/>
      </c>
      <c r="D25" s="63" t="str">
        <f>IF('คะแนน ภ.2'!S26="","",'คะแนน ภ.2'!S26)</f>
        <v/>
      </c>
      <c r="E25" s="63" t="str">
        <f>IF(B25="","",IF(รายชื่อนักเรียน!H22="ย้ายออก","ย้ายออก",IF(รายชื่อนักเรียน!H22="แขวนลอย","แขวนลอย",SUM(C25:D25))))</f>
        <v/>
      </c>
      <c r="F25" s="63" t="str">
        <f>IF(NOT(รายชื่อนักเรียน!H22="ย้ายออก"),IF(B25="","",IF(E25="แขวนลอย","แขวนลอย",IF(E25="","",IF(E25="","",IF(E25&gt;=80,4,IF(E25&gt;=75,3.5,IF(E25&gt;=70,3,IF(E25&gt;=65,2.5,IF(E25&gt;=60,2,IF(E25&gt;=55,1.5,IF(E25&gt;=50,1,0))))))))))),"ย้ายออก")</f>
        <v/>
      </c>
    </row>
    <row r="26" spans="1:6" ht="21.45" customHeight="1" x14ac:dyDescent="0.35">
      <c r="A26" s="23">
        <v>22</v>
      </c>
      <c r="B26" s="66" t="str">
        <f>IF(รายชื่อนักเรียน!D23="","",รายชื่อนักเรียน!D23&amp;รายชื่อนักเรียน!E23&amp; "  " &amp; รายชื่อนักเรียน!F23)</f>
        <v/>
      </c>
      <c r="C26" s="63" t="str">
        <f>IF('คะแนน ภ.1'!U27="","",'คะแนน ภ.1'!U27)</f>
        <v/>
      </c>
      <c r="D26" s="63" t="str">
        <f>IF('คะแนน ภ.2'!S27="","",'คะแนน ภ.2'!S27)</f>
        <v/>
      </c>
      <c r="E26" s="63" t="str">
        <f>IF(B26="","",IF(รายชื่อนักเรียน!H23="ย้ายออก","ย้ายออก",IF(รายชื่อนักเรียน!H23="แขวนลอย","แขวนลอย",SUM(C26:D26))))</f>
        <v/>
      </c>
      <c r="F26" s="63" t="str">
        <f>IF(NOT(รายชื่อนักเรียน!H23="ย้ายออก"),IF(B26="","",IF(E26="แขวนลอย","แขวนลอย",IF(E26="","",IF(E26="","",IF(E26&gt;=80,4,IF(E26&gt;=75,3.5,IF(E26&gt;=70,3,IF(E26&gt;=65,2.5,IF(E26&gt;=60,2,IF(E26&gt;=55,1.5,IF(E26&gt;=50,1,0))))))))))),"ย้ายออก")</f>
        <v/>
      </c>
    </row>
    <row r="27" spans="1:6" ht="21.45" customHeight="1" x14ac:dyDescent="0.35">
      <c r="A27" s="23">
        <v>23</v>
      </c>
      <c r="B27" s="66" t="str">
        <f>IF(รายชื่อนักเรียน!D24="","",รายชื่อนักเรียน!D24&amp;รายชื่อนักเรียน!E24&amp; "  " &amp; รายชื่อนักเรียน!F24)</f>
        <v/>
      </c>
      <c r="C27" s="63" t="str">
        <f>IF('คะแนน ภ.1'!U28="","",'คะแนน ภ.1'!U28)</f>
        <v/>
      </c>
      <c r="D27" s="63" t="str">
        <f>IF('คะแนน ภ.2'!S28="","",'คะแนน ภ.2'!S28)</f>
        <v/>
      </c>
      <c r="E27" s="63" t="str">
        <f>IF(B27="","",IF(รายชื่อนักเรียน!H24="ย้ายออก","ย้ายออก",IF(รายชื่อนักเรียน!H24="แขวนลอย","แขวนลอย",SUM(C27:D27))))</f>
        <v/>
      </c>
      <c r="F27" s="63" t="str">
        <f>IF(NOT(รายชื่อนักเรียน!H24="ย้ายออก"),IF(B27="","",IF(E27="แขวนลอย","แขวนลอย",IF(E27="","",IF(E27="","",IF(E27&gt;=80,4,IF(E27&gt;=75,3.5,IF(E27&gt;=70,3,IF(E27&gt;=65,2.5,IF(E27&gt;=60,2,IF(E27&gt;=55,1.5,IF(E27&gt;=50,1,0))))))))))),"ย้ายออก")</f>
        <v/>
      </c>
    </row>
    <row r="28" spans="1:6" ht="21.45" customHeight="1" x14ac:dyDescent="0.35">
      <c r="A28" s="23">
        <v>24</v>
      </c>
      <c r="B28" s="66" t="str">
        <f>IF(รายชื่อนักเรียน!D25="","",รายชื่อนักเรียน!D25&amp;รายชื่อนักเรียน!E25&amp; "  " &amp; รายชื่อนักเรียน!F25)</f>
        <v/>
      </c>
      <c r="C28" s="63" t="str">
        <f>IF('คะแนน ภ.1'!U29="","",'คะแนน ภ.1'!U29)</f>
        <v/>
      </c>
      <c r="D28" s="63" t="str">
        <f>IF('คะแนน ภ.2'!S29="","",'คะแนน ภ.2'!S29)</f>
        <v/>
      </c>
      <c r="E28" s="63" t="str">
        <f>IF(B28="","",IF(รายชื่อนักเรียน!H25="ย้ายออก","ย้ายออก",IF(รายชื่อนักเรียน!H25="แขวนลอย","แขวนลอย",SUM(C28:D28))))</f>
        <v/>
      </c>
      <c r="F28" s="63" t="str">
        <f>IF(NOT(รายชื่อนักเรียน!H25="ย้ายออก"),IF(B28="","",IF(E28="แขวนลอย","แขวนลอย",IF(E28="","",IF(E28="","",IF(E28&gt;=80,4,IF(E28&gt;=75,3.5,IF(E28&gt;=70,3,IF(E28&gt;=65,2.5,IF(E28&gt;=60,2,IF(E28&gt;=55,1.5,IF(E28&gt;=50,1,0))))))))))),"ย้ายออก")</f>
        <v/>
      </c>
    </row>
    <row r="29" spans="1:6" ht="21.45" customHeight="1" x14ac:dyDescent="0.35">
      <c r="A29" s="23">
        <v>25</v>
      </c>
      <c r="B29" s="66" t="str">
        <f>IF(รายชื่อนักเรียน!D26="","",รายชื่อนักเรียน!D26&amp;รายชื่อนักเรียน!E26&amp; "  " &amp; รายชื่อนักเรียน!F26)</f>
        <v/>
      </c>
      <c r="C29" s="63" t="str">
        <f>IF('คะแนน ภ.1'!U30="","",'คะแนน ภ.1'!U30)</f>
        <v/>
      </c>
      <c r="D29" s="63" t="str">
        <f>IF('คะแนน ภ.2'!S30="","",'คะแนน ภ.2'!S30)</f>
        <v/>
      </c>
      <c r="E29" s="63" t="str">
        <f>IF(B29="","",IF(รายชื่อนักเรียน!H26="ย้ายออก","ย้ายออก",IF(รายชื่อนักเรียน!H26="แขวนลอย","แขวนลอย",SUM(C29:D29))))</f>
        <v/>
      </c>
      <c r="F29" s="63" t="str">
        <f>IF(NOT(รายชื่อนักเรียน!H26="ย้ายออก"),IF(B29="","",IF(E29="แขวนลอย","แขวนลอย",IF(E29="","",IF(E29="","",IF(E29&gt;=80,4,IF(E29&gt;=75,3.5,IF(E29&gt;=70,3,IF(E29&gt;=65,2.5,IF(E29&gt;=60,2,IF(E29&gt;=55,1.5,IF(E29&gt;=50,1,0))))))))))),"ย้ายออก")</f>
        <v/>
      </c>
    </row>
    <row r="30" spans="1:6" ht="21.45" customHeight="1" x14ac:dyDescent="0.35">
      <c r="A30" s="23">
        <v>26</v>
      </c>
      <c r="B30" s="66" t="str">
        <f>IF(รายชื่อนักเรียน!D27="","",รายชื่อนักเรียน!D27&amp;รายชื่อนักเรียน!E27&amp; "  " &amp; รายชื่อนักเรียน!F27)</f>
        <v/>
      </c>
      <c r="C30" s="63" t="str">
        <f>IF('คะแนน ภ.1'!U31="","",'คะแนน ภ.1'!U31)</f>
        <v/>
      </c>
      <c r="D30" s="63" t="str">
        <f>IF('คะแนน ภ.2'!S31="","",'คะแนน ภ.2'!S31)</f>
        <v/>
      </c>
      <c r="E30" s="63" t="str">
        <f>IF(B30="","",IF(รายชื่อนักเรียน!H27="ย้ายออก","ย้ายออก",IF(รายชื่อนักเรียน!H27="แขวนลอย","แขวนลอย",SUM(C30:D30))))</f>
        <v/>
      </c>
      <c r="F30" s="63" t="str">
        <f>IF(NOT(รายชื่อนักเรียน!H27="ย้ายออก"),IF(B30="","",IF(E30="แขวนลอย","แขวนลอย",IF(E30="","",IF(E30="","",IF(E30&gt;=80,4,IF(E30&gt;=75,3.5,IF(E30&gt;=70,3,IF(E30&gt;=65,2.5,IF(E30&gt;=60,2,IF(E30&gt;=55,1.5,IF(E30&gt;=50,1,0))))))))))),"ย้ายออก")</f>
        <v/>
      </c>
    </row>
    <row r="31" spans="1:6" ht="21.45" customHeight="1" x14ac:dyDescent="0.35">
      <c r="A31" s="23">
        <v>27</v>
      </c>
      <c r="B31" s="66" t="str">
        <f>IF(รายชื่อนักเรียน!D28="","",รายชื่อนักเรียน!D28&amp;รายชื่อนักเรียน!E28&amp; "  " &amp; รายชื่อนักเรียน!F28)</f>
        <v/>
      </c>
      <c r="C31" s="63" t="str">
        <f>IF('คะแนน ภ.1'!U32="","",'คะแนน ภ.1'!U32)</f>
        <v/>
      </c>
      <c r="D31" s="63" t="str">
        <f>IF('คะแนน ภ.2'!S32="","",'คะแนน ภ.2'!S32)</f>
        <v/>
      </c>
      <c r="E31" s="63" t="str">
        <f>IF(B31="","",IF(รายชื่อนักเรียน!H28="ย้ายออก","ย้ายออก",IF(รายชื่อนักเรียน!H28="แขวนลอย","แขวนลอย",SUM(C31:D31))))</f>
        <v/>
      </c>
      <c r="F31" s="63" t="str">
        <f>IF(NOT(รายชื่อนักเรียน!H28="ย้ายออก"),IF(B31="","",IF(E31="แขวนลอย","แขวนลอย",IF(E31="","",IF(E31="","",IF(E31&gt;=80,4,IF(E31&gt;=75,3.5,IF(E31&gt;=70,3,IF(E31&gt;=65,2.5,IF(E31&gt;=60,2,IF(E31&gt;=55,1.5,IF(E31&gt;=50,1,0))))))))))),"ย้ายออก")</f>
        <v/>
      </c>
    </row>
    <row r="32" spans="1:6" ht="21.45" customHeight="1" x14ac:dyDescent="0.35">
      <c r="A32" s="23">
        <v>28</v>
      </c>
      <c r="B32" s="66" t="str">
        <f>IF(รายชื่อนักเรียน!D29="","",รายชื่อนักเรียน!D29&amp;รายชื่อนักเรียน!E29&amp; "  " &amp; รายชื่อนักเรียน!F29)</f>
        <v/>
      </c>
      <c r="C32" s="63" t="str">
        <f>IF('คะแนน ภ.1'!U33="","",'คะแนน ภ.1'!U33)</f>
        <v/>
      </c>
      <c r="D32" s="63" t="str">
        <f>IF('คะแนน ภ.2'!S33="","",'คะแนน ภ.2'!S33)</f>
        <v/>
      </c>
      <c r="E32" s="63" t="str">
        <f>IF(B32="","",IF(รายชื่อนักเรียน!H29="ย้ายออก","ย้ายออก",IF(รายชื่อนักเรียน!H29="แขวนลอย","แขวนลอย",SUM(C32:D32))))</f>
        <v/>
      </c>
      <c r="F32" s="63" t="str">
        <f>IF(NOT(รายชื่อนักเรียน!H29="ย้ายออก"),IF(B32="","",IF(E32="แขวนลอย","แขวนลอย",IF(E32="","",IF(E32="","",IF(E32&gt;=80,4,IF(E32&gt;=75,3.5,IF(E32&gt;=70,3,IF(E32&gt;=65,2.5,IF(E32&gt;=60,2,IF(E32&gt;=55,1.5,IF(E32&gt;=50,1,0))))))))))),"ย้ายออก")</f>
        <v/>
      </c>
    </row>
    <row r="33" spans="1:6" ht="21.45" customHeight="1" x14ac:dyDescent="0.35">
      <c r="A33" s="23">
        <v>29</v>
      </c>
      <c r="B33" s="66" t="str">
        <f>IF(รายชื่อนักเรียน!D30="","",รายชื่อนักเรียน!D30&amp;รายชื่อนักเรียน!E30&amp; "  " &amp; รายชื่อนักเรียน!F30)</f>
        <v/>
      </c>
      <c r="C33" s="63" t="str">
        <f>IF('คะแนน ภ.1'!U34="","",'คะแนน ภ.1'!U34)</f>
        <v/>
      </c>
      <c r="D33" s="63" t="str">
        <f>IF('คะแนน ภ.2'!S34="","",'คะแนน ภ.2'!S34)</f>
        <v/>
      </c>
      <c r="E33" s="63" t="str">
        <f>IF(B33="","",IF(รายชื่อนักเรียน!H30="ย้ายออก","ย้ายออก",IF(รายชื่อนักเรียน!H30="แขวนลอย","แขวนลอย",SUM(C33:D33))))</f>
        <v/>
      </c>
      <c r="F33" s="63" t="str">
        <f>IF(NOT(รายชื่อนักเรียน!H30="ย้ายออก"),IF(B33="","",IF(E33="แขวนลอย","แขวนลอย",IF(E33="","",IF(E33="","",IF(E33&gt;=80,4,IF(E33&gt;=75,3.5,IF(E33&gt;=70,3,IF(E33&gt;=65,2.5,IF(E33&gt;=60,2,IF(E33&gt;=55,1.5,IF(E33&gt;=50,1,0))))))))))),"ย้ายออก")</f>
        <v/>
      </c>
    </row>
    <row r="34" spans="1:6" ht="21.45" customHeight="1" x14ac:dyDescent="0.35">
      <c r="A34" s="23">
        <v>30</v>
      </c>
      <c r="B34" s="66" t="str">
        <f>IF(รายชื่อนักเรียน!D31="","",รายชื่อนักเรียน!D31&amp;รายชื่อนักเรียน!E31&amp; "  " &amp; รายชื่อนักเรียน!F31)</f>
        <v/>
      </c>
      <c r="C34" s="63" t="str">
        <f>IF('คะแนน ภ.1'!U35="","",'คะแนน ภ.1'!U35)</f>
        <v/>
      </c>
      <c r="D34" s="63" t="str">
        <f>IF('คะแนน ภ.2'!S35="","",'คะแนน ภ.2'!S35)</f>
        <v/>
      </c>
      <c r="E34" s="63" t="str">
        <f>IF(B34="","",IF(รายชื่อนักเรียน!H31="ย้ายออก","ย้ายออก",IF(รายชื่อนักเรียน!H31="แขวนลอย","แขวนลอย",SUM(C34:D34))))</f>
        <v/>
      </c>
      <c r="F34" s="63" t="str">
        <f>IF(NOT(รายชื่อนักเรียน!H31="ย้ายออก"),IF(B34="","",IF(E34="แขวนลอย","แขวนลอย",IF(E34="","",IF(E34="","",IF(E34&gt;=80,4,IF(E34&gt;=75,3.5,IF(E34&gt;=70,3,IF(E34&gt;=65,2.5,IF(E34&gt;=60,2,IF(E34&gt;=55,1.5,IF(E34&gt;=50,1,0))))))))))),"ย้ายออก")</f>
        <v/>
      </c>
    </row>
    <row r="35" spans="1:6" ht="21.45" customHeight="1" x14ac:dyDescent="0.35">
      <c r="A35" s="23">
        <v>31</v>
      </c>
      <c r="B35" s="66" t="str">
        <f>IF(รายชื่อนักเรียน!D32="","",รายชื่อนักเรียน!D32&amp;รายชื่อนักเรียน!E32&amp; "  " &amp; รายชื่อนักเรียน!F32)</f>
        <v/>
      </c>
      <c r="C35" s="63" t="str">
        <f>IF('คะแนน ภ.1'!U36="","",'คะแนน ภ.1'!U36)</f>
        <v/>
      </c>
      <c r="D35" s="63" t="str">
        <f>IF('คะแนน ภ.2'!S36="","",'คะแนน ภ.2'!S36)</f>
        <v/>
      </c>
      <c r="E35" s="63" t="str">
        <f>IF(B35="","",IF(รายชื่อนักเรียน!H32="ย้ายออก","ย้ายออก",IF(รายชื่อนักเรียน!H32="แขวนลอย","แขวนลอย",SUM(C35:D35))))</f>
        <v/>
      </c>
      <c r="F35" s="63" t="str">
        <f>IF(NOT(รายชื่อนักเรียน!H32="ย้ายออก"),IF(B35="","",IF(E35="แขวนลอย","แขวนลอย",IF(E35="","",IF(E35="","",IF(E35&gt;=80,4,IF(E35&gt;=75,3.5,IF(E35&gt;=70,3,IF(E35&gt;=65,2.5,IF(E35&gt;=60,2,IF(E35&gt;=55,1.5,IF(E35&gt;=50,1,0))))))))))),"ย้ายออก")</f>
        <v/>
      </c>
    </row>
    <row r="36" spans="1:6" ht="21.45" customHeight="1" x14ac:dyDescent="0.35">
      <c r="A36" s="23">
        <v>32</v>
      </c>
      <c r="B36" s="66" t="str">
        <f>IF(รายชื่อนักเรียน!D33="","",รายชื่อนักเรียน!D33&amp;รายชื่อนักเรียน!E33&amp; "  " &amp; รายชื่อนักเรียน!F33)</f>
        <v/>
      </c>
      <c r="C36" s="63" t="str">
        <f>IF('คะแนน ภ.1'!U37="","",'คะแนน ภ.1'!U37)</f>
        <v/>
      </c>
      <c r="D36" s="63" t="str">
        <f>IF('คะแนน ภ.2'!S37="","",'คะแนน ภ.2'!S37)</f>
        <v/>
      </c>
      <c r="E36" s="63" t="str">
        <f>IF(B36="","",IF(รายชื่อนักเรียน!H33="ย้ายออก","ย้ายออก",IF(รายชื่อนักเรียน!H33="แขวนลอย","แขวนลอย",SUM(C36:D36))))</f>
        <v/>
      </c>
      <c r="F36" s="63" t="str">
        <f>IF(NOT(รายชื่อนักเรียน!H33="ย้ายออก"),IF(B36="","",IF(E36="แขวนลอย","แขวนลอย",IF(E36="","",IF(E36="","",IF(E36&gt;=80,4,IF(E36&gt;=75,3.5,IF(E36&gt;=70,3,IF(E36&gt;=65,2.5,IF(E36&gt;=60,2,IF(E36&gt;=55,1.5,IF(E36&gt;=50,1,0))))))))))),"ย้ายออก")</f>
        <v/>
      </c>
    </row>
    <row r="37" spans="1:6" ht="21.45" customHeight="1" x14ac:dyDescent="0.35">
      <c r="A37" s="23">
        <v>33</v>
      </c>
      <c r="B37" s="66" t="str">
        <f>IF(รายชื่อนักเรียน!D34="","",รายชื่อนักเรียน!D34&amp;รายชื่อนักเรียน!E34&amp; "  " &amp; รายชื่อนักเรียน!F34)</f>
        <v/>
      </c>
      <c r="C37" s="63" t="str">
        <f>IF('คะแนน ภ.1'!U38="","",'คะแนน ภ.1'!U38)</f>
        <v/>
      </c>
      <c r="D37" s="63" t="str">
        <f>IF('คะแนน ภ.2'!S38="","",'คะแนน ภ.2'!S38)</f>
        <v/>
      </c>
      <c r="E37" s="63" t="str">
        <f>IF(B37="","",IF(รายชื่อนักเรียน!H34="ย้ายออก","ย้ายออก",IF(รายชื่อนักเรียน!H34="แขวนลอย","แขวนลอย",SUM(C37:D37))))</f>
        <v/>
      </c>
      <c r="F37" s="63" t="str">
        <f>IF(NOT(รายชื่อนักเรียน!H34="ย้ายออก"),IF(B37="","",IF(E37="แขวนลอย","แขวนลอย",IF(E37="","",IF(E37="","",IF(E37&gt;=80,4,IF(E37&gt;=75,3.5,IF(E37&gt;=70,3,IF(E37&gt;=65,2.5,IF(E37&gt;=60,2,IF(E37&gt;=55,1.5,IF(E37&gt;=50,1,0))))))))))),"ย้ายออก")</f>
        <v/>
      </c>
    </row>
    <row r="38" spans="1:6" ht="21.45" customHeight="1" x14ac:dyDescent="0.35">
      <c r="A38" s="23">
        <v>34</v>
      </c>
      <c r="B38" s="66" t="str">
        <f>IF(รายชื่อนักเรียน!D35="","",รายชื่อนักเรียน!D35&amp;รายชื่อนักเรียน!E35&amp; "  " &amp; รายชื่อนักเรียน!F35)</f>
        <v/>
      </c>
      <c r="C38" s="63" t="str">
        <f>IF('คะแนน ภ.1'!U39="","",'คะแนน ภ.1'!U39)</f>
        <v/>
      </c>
      <c r="D38" s="63" t="str">
        <f>IF('คะแนน ภ.2'!S39="","",'คะแนน ภ.2'!S39)</f>
        <v/>
      </c>
      <c r="E38" s="63" t="str">
        <f>IF(B38="","",IF(รายชื่อนักเรียน!H35="ย้ายออก","ย้ายออก",IF(รายชื่อนักเรียน!H35="แขวนลอย","แขวนลอย",SUM(C38:D38))))</f>
        <v/>
      </c>
      <c r="F38" s="63" t="str">
        <f>IF(NOT(รายชื่อนักเรียน!H35="ย้ายออก"),IF(B38="","",IF(E38="แขวนลอย","แขวนลอย",IF(E38="","",IF(E38="","",IF(E38&gt;=80,4,IF(E38&gt;=75,3.5,IF(E38&gt;=70,3,IF(E38&gt;=65,2.5,IF(E38&gt;=60,2,IF(E38&gt;=55,1.5,IF(E38&gt;=50,1,0))))))))))),"ย้ายออก")</f>
        <v/>
      </c>
    </row>
    <row r="39" spans="1:6" ht="21.45" customHeight="1" x14ac:dyDescent="0.35">
      <c r="A39" s="23">
        <v>35</v>
      </c>
      <c r="B39" s="66" t="str">
        <f>IF(รายชื่อนักเรียน!D36="","",รายชื่อนักเรียน!D36&amp;รายชื่อนักเรียน!E36&amp; "  " &amp; รายชื่อนักเรียน!F36)</f>
        <v/>
      </c>
      <c r="C39" s="63" t="str">
        <f>IF('คะแนน ภ.1'!U40="","",'คะแนน ภ.1'!U40)</f>
        <v/>
      </c>
      <c r="D39" s="63" t="str">
        <f>IF('คะแนน ภ.2'!S40="","",'คะแนน ภ.2'!S40)</f>
        <v/>
      </c>
      <c r="E39" s="63" t="str">
        <f>IF(B39="","",IF(รายชื่อนักเรียน!H36="ย้ายออก","ย้ายออก",IF(รายชื่อนักเรียน!H36="แขวนลอย","แขวนลอย",SUM(C39:D39))))</f>
        <v/>
      </c>
      <c r="F39" s="63" t="str">
        <f>IF(NOT(รายชื่อนักเรียน!H36="ย้ายออก"),IF(B39="","",IF(E39="แขวนลอย","แขวนลอย",IF(E39="","",IF(E39="","",IF(E39&gt;=80,4,IF(E39&gt;=75,3.5,IF(E39&gt;=70,3,IF(E39&gt;=65,2.5,IF(E39&gt;=60,2,IF(E39&gt;=55,1.5,IF(E39&gt;=50,1,0))))))))))),"ย้ายออก")</f>
        <v/>
      </c>
    </row>
    <row r="40" spans="1:6" ht="21.45" customHeight="1" x14ac:dyDescent="0.35">
      <c r="A40" s="23">
        <v>36</v>
      </c>
      <c r="B40" s="66" t="str">
        <f>IF(รายชื่อนักเรียน!D37="","",รายชื่อนักเรียน!D37&amp;รายชื่อนักเรียน!E37&amp; "  " &amp; รายชื่อนักเรียน!F37)</f>
        <v/>
      </c>
      <c r="C40" s="63" t="str">
        <f>IF('คะแนน ภ.1'!U41="","",'คะแนน ภ.1'!U41)</f>
        <v/>
      </c>
      <c r="D40" s="63" t="str">
        <f>IF('คะแนน ภ.2'!S41="","",'คะแนน ภ.2'!S41)</f>
        <v/>
      </c>
      <c r="E40" s="63" t="str">
        <f>IF(B40="","",IF(รายชื่อนักเรียน!H37="ย้ายออก","ย้ายออก",IF(รายชื่อนักเรียน!H37="แขวนลอย","แขวนลอย",SUM(C40:D40))))</f>
        <v/>
      </c>
      <c r="F40" s="63" t="str">
        <f>IF(NOT(รายชื่อนักเรียน!H37="ย้ายออก"),IF(B40="","",IF(E40="แขวนลอย","แขวนลอย",IF(E40="","",IF(E40="","",IF(E40&gt;=80,4,IF(E40&gt;=75,3.5,IF(E40&gt;=70,3,IF(E40&gt;=65,2.5,IF(E40&gt;=60,2,IF(E40&gt;=55,1.5,IF(E40&gt;=50,1,0))))))))))),"ย้ายออก")</f>
        <v/>
      </c>
    </row>
    <row r="41" spans="1:6" ht="21.45" customHeight="1" x14ac:dyDescent="0.35">
      <c r="A41" s="23">
        <v>37</v>
      </c>
      <c r="B41" s="66" t="str">
        <f>IF(รายชื่อนักเรียน!D38="","",รายชื่อนักเรียน!D38&amp;รายชื่อนักเรียน!E38&amp; "  " &amp; รายชื่อนักเรียน!F38)</f>
        <v/>
      </c>
      <c r="C41" s="63" t="str">
        <f>IF('คะแนน ภ.1'!U42="","",'คะแนน ภ.1'!U42)</f>
        <v/>
      </c>
      <c r="D41" s="63" t="str">
        <f>IF('คะแนน ภ.2'!S42="","",'คะแนน ภ.2'!S42)</f>
        <v/>
      </c>
      <c r="E41" s="63" t="str">
        <f>IF(B41="","",IF(รายชื่อนักเรียน!H38="ย้ายออก","ย้ายออก",IF(รายชื่อนักเรียน!H38="แขวนลอย","แขวนลอย",SUM(C41:D41))))</f>
        <v/>
      </c>
      <c r="F41" s="63" t="str">
        <f>IF(NOT(รายชื่อนักเรียน!H38="ย้ายออก"),IF(B41="","",IF(E41="แขวนลอย","แขวนลอย",IF(E41="","",IF(E41="","",IF(E41&gt;=80,4,IF(E41&gt;=75,3.5,IF(E41&gt;=70,3,IF(E41&gt;=65,2.5,IF(E41&gt;=60,2,IF(E41&gt;=55,1.5,IF(E41&gt;=50,1,0))))))))))),"ย้ายออก")</f>
        <v/>
      </c>
    </row>
    <row r="42" spans="1:6" ht="21.45" customHeight="1" x14ac:dyDescent="0.35">
      <c r="A42" s="23">
        <v>38</v>
      </c>
      <c r="B42" s="66" t="str">
        <f>IF(รายชื่อนักเรียน!D39="","",รายชื่อนักเรียน!D39&amp;รายชื่อนักเรียน!E39&amp; "  " &amp; รายชื่อนักเรียน!F39)</f>
        <v/>
      </c>
      <c r="C42" s="63" t="str">
        <f>IF('คะแนน ภ.1'!U43="","",'คะแนน ภ.1'!U43)</f>
        <v/>
      </c>
      <c r="D42" s="63" t="str">
        <f>IF('คะแนน ภ.2'!S43="","",'คะแนน ภ.2'!S43)</f>
        <v/>
      </c>
      <c r="E42" s="63" t="str">
        <f>IF(B42="","",IF(รายชื่อนักเรียน!H39="ย้ายออก","ย้ายออก",IF(รายชื่อนักเรียน!H39="แขวนลอย","แขวนลอย",SUM(C42:D42))))</f>
        <v/>
      </c>
      <c r="F42" s="63" t="str">
        <f>IF(NOT(รายชื่อนักเรียน!H39="ย้ายออก"),IF(B42="","",IF(E42="แขวนลอย","แขวนลอย",IF(E42="","",IF(E42="","",IF(E42&gt;=80,4,IF(E42&gt;=75,3.5,IF(E42&gt;=70,3,IF(E42&gt;=65,2.5,IF(E42&gt;=60,2,IF(E42&gt;=55,1.5,IF(E42&gt;=50,1,0))))))))))),"ย้ายออก")</f>
        <v/>
      </c>
    </row>
    <row r="43" spans="1:6" ht="21.45" customHeight="1" x14ac:dyDescent="0.35">
      <c r="A43" s="23">
        <v>39</v>
      </c>
      <c r="B43" s="66" t="str">
        <f>IF(รายชื่อนักเรียน!D40="","",รายชื่อนักเรียน!D40&amp;รายชื่อนักเรียน!E40&amp; "  " &amp; รายชื่อนักเรียน!F40)</f>
        <v/>
      </c>
      <c r="C43" s="63" t="str">
        <f>IF('คะแนน ภ.1'!U44="","",'คะแนน ภ.1'!U44)</f>
        <v/>
      </c>
      <c r="D43" s="63" t="str">
        <f>IF('คะแนน ภ.2'!S44="","",'คะแนน ภ.2'!S44)</f>
        <v/>
      </c>
      <c r="E43" s="63" t="str">
        <f>IF(B43="","",IF(รายชื่อนักเรียน!H40="ย้ายออก","ย้ายออก",IF(รายชื่อนักเรียน!H40="แขวนลอย","แขวนลอย",SUM(C43:D43))))</f>
        <v/>
      </c>
      <c r="F43" s="63" t="str">
        <f>IF(NOT(รายชื่อนักเรียน!H40="ย้ายออก"),IF(B43="","",IF(E43="แขวนลอย","แขวนลอย",IF(E43="","",IF(E43="","",IF(E43&gt;=80,4,IF(E43&gt;=75,3.5,IF(E43&gt;=70,3,IF(E43&gt;=65,2.5,IF(E43&gt;=60,2,IF(E43&gt;=55,1.5,IF(E43&gt;=50,1,0))))))))))),"ย้ายออก")</f>
        <v/>
      </c>
    </row>
    <row r="44" spans="1:6" ht="21.45" customHeight="1" x14ac:dyDescent="0.35">
      <c r="A44" s="23">
        <v>40</v>
      </c>
      <c r="B44" s="66" t="str">
        <f>IF(รายชื่อนักเรียน!D41="","",รายชื่อนักเรียน!D41&amp;รายชื่อนักเรียน!E41&amp; "  " &amp; รายชื่อนักเรียน!F41)</f>
        <v/>
      </c>
      <c r="C44" s="63" t="str">
        <f>IF('คะแนน ภ.1'!U45="","",'คะแนน ภ.1'!U45)</f>
        <v/>
      </c>
      <c r="D44" s="63" t="str">
        <f>IF('คะแนน ภ.2'!S45="","",'คะแนน ภ.2'!S45)</f>
        <v/>
      </c>
      <c r="E44" s="63" t="str">
        <f>IF(B44="","",IF(รายชื่อนักเรียน!H41="ย้ายออก","ย้ายออก",IF(รายชื่อนักเรียน!H41="แขวนลอย","แขวนลอย",SUM(C44:D44))))</f>
        <v/>
      </c>
      <c r="F44" s="63" t="str">
        <f>IF(NOT(รายชื่อนักเรียน!H41="ย้ายออก"),IF(B44="","",IF(E44="แขวนลอย","แขวนลอย",IF(E44="","",IF(E44="","",IF(E44&gt;=80,4,IF(E44&gt;=75,3.5,IF(E44&gt;=70,3,IF(E44&gt;=65,2.5,IF(E44&gt;=60,2,IF(E44&gt;=55,1.5,IF(E44&gt;=50,1,0))))))))))),"ย้ายออก")</f>
        <v/>
      </c>
    </row>
    <row r="45" spans="1:6" ht="21.45" customHeight="1" x14ac:dyDescent="0.35">
      <c r="A45" s="23">
        <v>41</v>
      </c>
      <c r="B45" s="66" t="str">
        <f>IF(รายชื่อนักเรียน!D42="","",รายชื่อนักเรียน!D42&amp;รายชื่อนักเรียน!E42&amp; "  " &amp; รายชื่อนักเรียน!F42)</f>
        <v/>
      </c>
      <c r="C45" s="63" t="str">
        <f>IF('คะแนน ภ.1'!U46="","",'คะแนน ภ.1'!U46)</f>
        <v/>
      </c>
      <c r="D45" s="63" t="str">
        <f>IF('คะแนน ภ.2'!S46="","",'คะแนน ภ.2'!S46)</f>
        <v/>
      </c>
      <c r="E45" s="63" t="str">
        <f>IF(B45="","",IF(รายชื่อนักเรียน!H42="ย้ายออก","ย้ายออก",IF(รายชื่อนักเรียน!H42="แขวนลอย","แขวนลอย",SUM(C45:D45))))</f>
        <v/>
      </c>
      <c r="F45" s="63" t="str">
        <f>IF(NOT(รายชื่อนักเรียน!H42="ย้ายออก"),IF(B45="","",IF(E45="แขวนลอย","แขวนลอย",IF(E45="","",IF(E45="","",IF(E45&gt;=80,4,IF(E45&gt;=75,3.5,IF(E45&gt;=70,3,IF(E45&gt;=65,2.5,IF(E45&gt;=60,2,IF(E45&gt;=55,1.5,IF(E45&gt;=50,1,0))))))))))),"ย้ายออก")</f>
        <v/>
      </c>
    </row>
    <row r="46" spans="1:6" ht="21.45" customHeight="1" x14ac:dyDescent="0.35">
      <c r="A46" s="23">
        <v>42</v>
      </c>
      <c r="B46" s="66" t="str">
        <f>IF(รายชื่อนักเรียน!D43="","",รายชื่อนักเรียน!D43&amp;รายชื่อนักเรียน!E43&amp; "  " &amp; รายชื่อนักเรียน!F43)</f>
        <v/>
      </c>
      <c r="C46" s="63" t="str">
        <f>IF('คะแนน ภ.1'!U47="","",'คะแนน ภ.1'!U47)</f>
        <v/>
      </c>
      <c r="D46" s="63" t="str">
        <f>IF('คะแนน ภ.2'!S47="","",'คะแนน ภ.2'!S47)</f>
        <v/>
      </c>
      <c r="E46" s="63" t="str">
        <f>IF(B46="","",IF(รายชื่อนักเรียน!H43="ย้ายออก","ย้ายออก",IF(รายชื่อนักเรียน!H43="แขวนลอย","แขวนลอย",SUM(C46:D46))))</f>
        <v/>
      </c>
      <c r="F46" s="63" t="str">
        <f>IF(NOT(รายชื่อนักเรียน!H43="ย้ายออก"),IF(B46="","",IF(E46="แขวนลอย","แขวนลอย",IF(E46="","",IF(E46="","",IF(E46&gt;=80,4,IF(E46&gt;=75,3.5,IF(E46&gt;=70,3,IF(E46&gt;=65,2.5,IF(E46&gt;=60,2,IF(E46&gt;=55,1.5,IF(E46&gt;=50,1,0))))))))))),"ย้ายออก")</f>
        <v/>
      </c>
    </row>
    <row r="47" spans="1:6" ht="21.45" customHeight="1" x14ac:dyDescent="0.35">
      <c r="A47" s="23">
        <v>43</v>
      </c>
      <c r="B47" s="66" t="str">
        <f>IF(รายชื่อนักเรียน!D44="","",รายชื่อนักเรียน!D44&amp;รายชื่อนักเรียน!E44&amp; "  " &amp; รายชื่อนักเรียน!F44)</f>
        <v/>
      </c>
      <c r="C47" s="63" t="str">
        <f>IF('คะแนน ภ.1'!U48="","",'คะแนน ภ.1'!U48)</f>
        <v/>
      </c>
      <c r="D47" s="63" t="str">
        <f>IF('คะแนน ภ.2'!S48="","",'คะแนน ภ.2'!S48)</f>
        <v/>
      </c>
      <c r="E47" s="63" t="str">
        <f>IF(B47="","",IF(รายชื่อนักเรียน!H44="ย้ายออก","ย้ายออก",IF(รายชื่อนักเรียน!H44="แขวนลอย","แขวนลอย",SUM(C47:D47))))</f>
        <v/>
      </c>
      <c r="F47" s="63" t="str">
        <f>IF(NOT(รายชื่อนักเรียน!H44="ย้ายออก"),IF(B47="","",IF(E47="แขวนลอย","แขวนลอย",IF(E47="","",IF(E47="","",IF(E47&gt;=80,4,IF(E47&gt;=75,3.5,IF(E47&gt;=70,3,IF(E47&gt;=65,2.5,IF(E47&gt;=60,2,IF(E47&gt;=55,1.5,IF(E47&gt;=50,1,0))))))))))),"ย้ายออก")</f>
        <v/>
      </c>
    </row>
    <row r="48" spans="1:6" ht="21.45" customHeight="1" x14ac:dyDescent="0.35">
      <c r="A48" s="23">
        <v>44</v>
      </c>
      <c r="B48" s="66" t="str">
        <f>IF(รายชื่อนักเรียน!D45="","",รายชื่อนักเรียน!D45&amp;รายชื่อนักเรียน!E45&amp; "  " &amp; รายชื่อนักเรียน!F45)</f>
        <v/>
      </c>
      <c r="C48" s="63" t="str">
        <f>IF('คะแนน ภ.1'!U49="","",'คะแนน ภ.1'!U49)</f>
        <v/>
      </c>
      <c r="D48" s="63" t="str">
        <f>IF('คะแนน ภ.2'!S49="","",'คะแนน ภ.2'!S49)</f>
        <v/>
      </c>
      <c r="E48" s="63" t="str">
        <f>IF(B48="","",IF(รายชื่อนักเรียน!H45="ย้ายออก","ย้ายออก",IF(รายชื่อนักเรียน!H45="แขวนลอย","แขวนลอย",SUM(C48:D48))))</f>
        <v/>
      </c>
      <c r="F48" s="63" t="str">
        <f>IF(NOT(รายชื่อนักเรียน!H45="ย้ายออก"),IF(B48="","",IF(E48="แขวนลอย","แขวนลอย",IF(E48="","",IF(E48="","",IF(E48&gt;=80,4,IF(E48&gt;=75,3.5,IF(E48&gt;=70,3,IF(E48&gt;=65,2.5,IF(E48&gt;=60,2,IF(E48&gt;=55,1.5,IF(E48&gt;=50,1,0))))))))))),"ย้ายออก")</f>
        <v/>
      </c>
    </row>
    <row r="49" spans="1:6" ht="21.45" customHeight="1" x14ac:dyDescent="0.35">
      <c r="A49" s="23">
        <v>45</v>
      </c>
      <c r="B49" s="66" t="str">
        <f>IF(รายชื่อนักเรียน!D46="","",รายชื่อนักเรียน!D46&amp;รายชื่อนักเรียน!E46&amp; "  " &amp; รายชื่อนักเรียน!F46)</f>
        <v/>
      </c>
      <c r="C49" s="63" t="str">
        <f>IF('คะแนน ภ.1'!U50="","",'คะแนน ภ.1'!U50)</f>
        <v/>
      </c>
      <c r="D49" s="63" t="str">
        <f>IF('คะแนน ภ.2'!S50="","",'คะแนน ภ.2'!S50)</f>
        <v/>
      </c>
      <c r="E49" s="63" t="str">
        <f>IF(B49="","",IF(รายชื่อนักเรียน!H46="ย้ายออก","ย้ายออก",IF(รายชื่อนักเรียน!H46="แขวนลอย","แขวนลอย",SUM(C49:D49))))</f>
        <v/>
      </c>
      <c r="F49" s="63" t="str">
        <f>IF(NOT(รายชื่อนักเรียน!H46="ย้ายออก"),IF(B49="","",IF(E49="แขวนลอย","แขวนลอย",IF(E49="","",IF(E49="","",IF(E49&gt;=80,4,IF(E49&gt;=75,3.5,IF(E49&gt;=70,3,IF(E49&gt;=65,2.5,IF(E49&gt;=60,2,IF(E49&gt;=55,1.5,IF(E49&gt;=50,1,0))))))))))),"ย้ายออก")</f>
        <v/>
      </c>
    </row>
    <row r="50" spans="1:6" s="16" customFormat="1" ht="21.45" customHeight="1" x14ac:dyDescent="0.25">
      <c r="A50" s="274" t="s">
        <v>56</v>
      </c>
      <c r="B50" s="275"/>
      <c r="C50" s="63" t="str">
        <f>IF('คะแนน ภ.1'!U51="","",'คะแนน ภ.1'!U51)</f>
        <v/>
      </c>
      <c r="D50" s="63" t="str">
        <f>IF('คะแนน ภ.2'!S51="","",'คะแนน ภ.2'!S51)</f>
        <v/>
      </c>
      <c r="E50" s="63" t="str">
        <f>IF(B5="","",IF(รายชื่อนักเรียน!H47="ย้ายออก","ย้ายออก",SUM(C50:D50)))</f>
        <v/>
      </c>
      <c r="F50" s="67"/>
    </row>
    <row r="51" spans="1:6" s="16" customFormat="1" ht="21.45" customHeight="1" x14ac:dyDescent="0.25">
      <c r="A51" s="274" t="s">
        <v>66</v>
      </c>
      <c r="B51" s="275"/>
      <c r="C51" s="143" t="str">
        <f>IF('คะแนน ภ.1'!U52="","",'คะแนน ภ.1'!U52)</f>
        <v/>
      </c>
      <c r="D51" s="143" t="str">
        <f>IF('คะแนน ภ.2'!S52="","",'คะแนน ภ.2'!S52)</f>
        <v/>
      </c>
      <c r="E51" s="143" t="str">
        <f>IF(B5="","",IF(รายชื่อนักเรียน!H48="ย้ายออก","ย้ายออก",SUM(C51:D51)))</f>
        <v/>
      </c>
      <c r="F51" s="63" t="str">
        <f>IF(E51="","",IF(E51="","",IF(E51&gt;=80,4,IF(E51&gt;=75,3.5,IF(E51&gt;=70,3,IF(E51&gt;=65,2.5,IF(E51&gt;=60,2,IF(E51&gt;=55,1.5,IF(E51&gt;=50,1,0)))))))))</f>
        <v/>
      </c>
    </row>
  </sheetData>
  <sheetProtection algorithmName="SHA-512" hashValue="1Z71++xDbckpKxUrRrOrJt9UouvKkaw+xdQEdb9SckNFIELxklPQxAgmRz/qKfr5V+u123dwbRh77DZWGejlww==" saltValue="57Ny5PamT0ZgFjTHonEBPA==" spinCount="100000" sheet="1" objects="1" scenarios="1"/>
  <mergeCells count="7">
    <mergeCell ref="A50:B50"/>
    <mergeCell ref="A51:B51"/>
    <mergeCell ref="A1:F1"/>
    <mergeCell ref="C2:E2"/>
    <mergeCell ref="B2:B4"/>
    <mergeCell ref="F2:F4"/>
    <mergeCell ref="A2:A3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544E-01DF-4A6F-8764-5FEA007A71AC}">
  <sheetPr>
    <tabColor rgb="FF00B0F0"/>
  </sheetPr>
  <dimension ref="A1:H24"/>
  <sheetViews>
    <sheetView zoomScale="55" zoomScaleNormal="55" workbookViewId="0">
      <selection activeCell="D21" sqref="D21"/>
    </sheetView>
  </sheetViews>
  <sheetFormatPr defaultColWidth="5.59765625" defaultRowHeight="18" x14ac:dyDescent="0.35"/>
  <cols>
    <col min="1" max="1" width="69.59765625" style="1" customWidth="1"/>
    <col min="2" max="2" width="6.5" style="1" customWidth="1"/>
    <col min="3" max="3" width="8.796875" style="1" customWidth="1"/>
    <col min="4" max="4" width="11.69921875" style="1" customWidth="1"/>
    <col min="5" max="5" width="23.09765625" style="1" customWidth="1"/>
    <col min="6" max="6" width="9.09765625" style="1" customWidth="1"/>
    <col min="7" max="7" width="25" style="1" customWidth="1"/>
    <col min="8" max="8" width="8.69921875" style="1" customWidth="1"/>
    <col min="9" max="16384" width="5.59765625" style="1"/>
  </cols>
  <sheetData>
    <row r="1" spans="1:8" ht="21" x14ac:dyDescent="0.35">
      <c r="A1" s="13" t="s">
        <v>486</v>
      </c>
      <c r="B1" s="287" t="s">
        <v>487</v>
      </c>
      <c r="C1" s="288"/>
      <c r="D1" s="288"/>
      <c r="E1" s="288"/>
      <c r="F1" s="12"/>
      <c r="G1" s="12"/>
      <c r="H1" s="12"/>
    </row>
    <row r="2" spans="1:8" ht="21" x14ac:dyDescent="0.35">
      <c r="A2" s="93" t="s">
        <v>413</v>
      </c>
      <c r="B2" s="284" t="s">
        <v>292</v>
      </c>
      <c r="C2" s="285"/>
      <c r="D2" s="286" t="s">
        <v>51</v>
      </c>
      <c r="E2" s="286" t="s">
        <v>293</v>
      </c>
      <c r="F2" s="12"/>
      <c r="G2" s="12"/>
      <c r="H2" s="12"/>
    </row>
    <row r="3" spans="1:8" ht="21" x14ac:dyDescent="0.4">
      <c r="A3" s="194" t="s">
        <v>414</v>
      </c>
      <c r="B3" s="94" t="s">
        <v>294</v>
      </c>
      <c r="C3" s="95" t="s">
        <v>295</v>
      </c>
      <c r="D3" s="286"/>
      <c r="E3" s="286"/>
      <c r="F3" s="12"/>
      <c r="G3" s="12"/>
      <c r="H3" s="12"/>
    </row>
    <row r="4" spans="1:8" ht="21" x14ac:dyDescent="0.35">
      <c r="A4" s="194" t="s">
        <v>415</v>
      </c>
      <c r="B4" s="96">
        <v>3</v>
      </c>
      <c r="C4" s="96">
        <v>3</v>
      </c>
      <c r="D4" s="94">
        <v>3</v>
      </c>
      <c r="E4" s="94" t="s">
        <v>296</v>
      </c>
      <c r="F4" s="12"/>
      <c r="G4" s="12"/>
      <c r="H4" s="12"/>
    </row>
    <row r="5" spans="1:8" ht="21" x14ac:dyDescent="0.35">
      <c r="A5" s="194" t="s">
        <v>416</v>
      </c>
      <c r="B5" s="96">
        <v>2</v>
      </c>
      <c r="C5" s="96">
        <v>2.99</v>
      </c>
      <c r="D5" s="94">
        <v>2</v>
      </c>
      <c r="E5" s="94" t="s">
        <v>297</v>
      </c>
      <c r="F5" s="12"/>
      <c r="G5" s="12"/>
      <c r="H5" s="12"/>
    </row>
    <row r="6" spans="1:8" ht="21" x14ac:dyDescent="0.35">
      <c r="A6" s="194" t="s">
        <v>417</v>
      </c>
      <c r="B6" s="96">
        <v>1</v>
      </c>
      <c r="C6" s="96">
        <v>1.99</v>
      </c>
      <c r="D6" s="94">
        <v>1</v>
      </c>
      <c r="E6" s="94" t="s">
        <v>298</v>
      </c>
      <c r="F6" s="12"/>
      <c r="G6" s="12"/>
      <c r="H6" s="12"/>
    </row>
    <row r="7" spans="1:8" ht="21" x14ac:dyDescent="0.35">
      <c r="A7" s="194" t="s">
        <v>418</v>
      </c>
      <c r="B7" s="96">
        <v>0</v>
      </c>
      <c r="C7" s="96">
        <v>0.99</v>
      </c>
      <c r="D7" s="94">
        <v>0</v>
      </c>
      <c r="E7" s="97" t="s">
        <v>299</v>
      </c>
      <c r="F7" s="12"/>
      <c r="G7" s="12"/>
      <c r="H7" s="12"/>
    </row>
    <row r="8" spans="1:8" ht="21" x14ac:dyDescent="0.35">
      <c r="A8" s="194" t="s">
        <v>419</v>
      </c>
      <c r="B8" s="289" t="s">
        <v>300</v>
      </c>
      <c r="C8" s="290"/>
      <c r="D8" s="290"/>
      <c r="E8" s="291"/>
      <c r="F8" s="12"/>
      <c r="G8" s="12"/>
      <c r="H8" s="12"/>
    </row>
    <row r="9" spans="1:8" ht="21" x14ac:dyDescent="0.35">
      <c r="A9" s="194" t="s">
        <v>420</v>
      </c>
      <c r="B9" s="292" t="s">
        <v>301</v>
      </c>
      <c r="C9" s="293"/>
      <c r="D9" s="293"/>
      <c r="E9" s="294"/>
      <c r="F9" s="12"/>
      <c r="G9" s="12"/>
      <c r="H9" s="12"/>
    </row>
    <row r="10" spans="1:8" ht="21" x14ac:dyDescent="0.35">
      <c r="A10" s="195"/>
      <c r="B10" s="287" t="s">
        <v>487</v>
      </c>
      <c r="C10" s="288"/>
      <c r="D10" s="288"/>
      <c r="E10" s="288"/>
      <c r="F10" s="12"/>
      <c r="G10" s="12"/>
      <c r="H10" s="12"/>
    </row>
    <row r="11" spans="1:8" ht="21" x14ac:dyDescent="0.35">
      <c r="A11" s="195"/>
      <c r="B11" s="284" t="s">
        <v>292</v>
      </c>
      <c r="C11" s="285"/>
      <c r="D11" s="286" t="s">
        <v>51</v>
      </c>
      <c r="E11" s="286" t="s">
        <v>293</v>
      </c>
      <c r="F11" s="12"/>
      <c r="G11" s="12"/>
      <c r="H11" s="12"/>
    </row>
    <row r="12" spans="1:8" ht="21" x14ac:dyDescent="0.4">
      <c r="A12" s="195"/>
      <c r="B12" s="94" t="s">
        <v>294</v>
      </c>
      <c r="C12" s="95" t="s">
        <v>295</v>
      </c>
      <c r="D12" s="286"/>
      <c r="E12" s="286"/>
      <c r="F12" s="12"/>
      <c r="G12" s="12"/>
      <c r="H12" s="12"/>
    </row>
    <row r="13" spans="1:8" ht="21" x14ac:dyDescent="0.35">
      <c r="A13" s="195"/>
      <c r="B13" s="96">
        <v>7</v>
      </c>
      <c r="C13" s="96">
        <v>10</v>
      </c>
      <c r="D13" s="94">
        <v>3</v>
      </c>
      <c r="E13" s="94" t="s">
        <v>296</v>
      </c>
      <c r="F13" s="12"/>
      <c r="G13" s="12"/>
      <c r="H13" s="12"/>
    </row>
    <row r="14" spans="1:8" ht="21" x14ac:dyDescent="0.35">
      <c r="A14" s="195"/>
      <c r="B14" s="96">
        <v>4</v>
      </c>
      <c r="C14" s="96">
        <v>6.99</v>
      </c>
      <c r="D14" s="94">
        <v>2</v>
      </c>
      <c r="E14" s="94" t="s">
        <v>297</v>
      </c>
      <c r="F14" s="12"/>
      <c r="G14" s="12"/>
      <c r="H14" s="12"/>
    </row>
    <row r="15" spans="1:8" ht="21" x14ac:dyDescent="0.35">
      <c r="A15" s="195"/>
      <c r="B15" s="96">
        <v>1</v>
      </c>
      <c r="C15" s="96">
        <v>3.99</v>
      </c>
      <c r="D15" s="94">
        <v>1</v>
      </c>
      <c r="E15" s="94" t="s">
        <v>298</v>
      </c>
      <c r="F15" s="12"/>
      <c r="G15" s="12"/>
      <c r="H15" s="12"/>
    </row>
    <row r="16" spans="1:8" ht="21" x14ac:dyDescent="0.35">
      <c r="A16" s="195"/>
      <c r="B16" s="96">
        <v>0</v>
      </c>
      <c r="C16" s="96">
        <v>0</v>
      </c>
      <c r="D16" s="94">
        <v>0</v>
      </c>
      <c r="E16" s="97" t="s">
        <v>299</v>
      </c>
      <c r="F16" s="12"/>
      <c r="G16" s="12"/>
      <c r="H16" s="12"/>
    </row>
    <row r="17" spans="1:8" ht="21" x14ac:dyDescent="0.35">
      <c r="A17" s="195"/>
      <c r="B17" s="189"/>
      <c r="C17" s="190"/>
      <c r="D17" s="190"/>
      <c r="E17" s="191"/>
      <c r="F17" s="12"/>
      <c r="G17" s="12"/>
      <c r="H17" s="12"/>
    </row>
    <row r="18" spans="1:8" ht="21" x14ac:dyDescent="0.35">
      <c r="A18" s="195"/>
      <c r="B18" s="287" t="s">
        <v>487</v>
      </c>
      <c r="C18" s="288"/>
      <c r="D18" s="288"/>
      <c r="E18" s="288"/>
      <c r="F18" s="12"/>
      <c r="G18" s="12"/>
      <c r="H18" s="12"/>
    </row>
    <row r="19" spans="1:8" ht="21" x14ac:dyDescent="0.35">
      <c r="A19" s="195"/>
      <c r="B19" s="284" t="s">
        <v>292</v>
      </c>
      <c r="C19" s="285"/>
      <c r="D19" s="286" t="s">
        <v>51</v>
      </c>
      <c r="E19" s="286" t="s">
        <v>293</v>
      </c>
      <c r="F19" s="12"/>
      <c r="G19" s="12"/>
      <c r="H19" s="12"/>
    </row>
    <row r="20" spans="1:8" ht="21" x14ac:dyDescent="0.4">
      <c r="A20" s="195"/>
      <c r="B20" s="94" t="s">
        <v>294</v>
      </c>
      <c r="C20" s="95" t="s">
        <v>295</v>
      </c>
      <c r="D20" s="286"/>
      <c r="E20" s="286"/>
      <c r="F20" s="12"/>
      <c r="G20" s="12"/>
      <c r="H20" s="12"/>
    </row>
    <row r="21" spans="1:8" ht="21" x14ac:dyDescent="0.35">
      <c r="A21" s="195"/>
      <c r="B21" s="96">
        <v>80</v>
      </c>
      <c r="C21" s="96">
        <v>100</v>
      </c>
      <c r="D21" s="94">
        <v>3</v>
      </c>
      <c r="E21" s="94" t="s">
        <v>296</v>
      </c>
      <c r="F21" s="12"/>
      <c r="G21" s="12"/>
      <c r="H21" s="12"/>
    </row>
    <row r="22" spans="1:8" ht="21" x14ac:dyDescent="0.35">
      <c r="A22" s="195"/>
      <c r="B22" s="96">
        <v>70</v>
      </c>
      <c r="C22" s="96">
        <v>79.989999999999995</v>
      </c>
      <c r="D22" s="94">
        <v>2</v>
      </c>
      <c r="E22" s="94" t="s">
        <v>297</v>
      </c>
      <c r="F22" s="12"/>
      <c r="G22" s="12"/>
      <c r="H22" s="12"/>
    </row>
    <row r="23" spans="1:8" ht="21" x14ac:dyDescent="0.35">
      <c r="A23" s="195"/>
      <c r="B23" s="96">
        <v>50</v>
      </c>
      <c r="C23" s="96">
        <v>69.989999999999995</v>
      </c>
      <c r="D23" s="94">
        <v>1</v>
      </c>
      <c r="E23" s="94" t="s">
        <v>298</v>
      </c>
      <c r="F23" s="12"/>
      <c r="G23" s="12"/>
      <c r="H23" s="12"/>
    </row>
    <row r="24" spans="1:8" ht="21" x14ac:dyDescent="0.35">
      <c r="A24" s="195"/>
      <c r="B24" s="96">
        <v>0</v>
      </c>
      <c r="C24" s="96">
        <v>49.99</v>
      </c>
      <c r="D24" s="94">
        <v>0</v>
      </c>
      <c r="E24" s="97" t="s">
        <v>299</v>
      </c>
      <c r="F24" s="12"/>
      <c r="G24" s="12"/>
      <c r="H24" s="12"/>
    </row>
  </sheetData>
  <sheetProtection algorithmName="SHA-512" hashValue="rLBSIyR5ghqyk9CDqhRM8xyD6HZTW/ZKbI00d/2hdadgB+czmShayHZpRVyC5qu/kuBmXeoccOG7FJ2EIezBWw==" saltValue="5gc/7r9bBGXb8mQBDDSZUQ==" spinCount="100000" sheet="1" objects="1" scenarios="1"/>
  <protectedRanges>
    <protectedRange sqref="B4:C7 B13:C16 B21:C24" name="ช่วง2"/>
    <protectedRange sqref="A2:A24" name="ช่วง1_2"/>
  </protectedRanges>
  <mergeCells count="14">
    <mergeCell ref="B19:C19"/>
    <mergeCell ref="D19:D20"/>
    <mergeCell ref="E19:E20"/>
    <mergeCell ref="B1:E1"/>
    <mergeCell ref="B2:C2"/>
    <mergeCell ref="D2:D3"/>
    <mergeCell ref="E2:E3"/>
    <mergeCell ref="B8:E8"/>
    <mergeCell ref="B9:E9"/>
    <mergeCell ref="B10:E10"/>
    <mergeCell ref="B11:C11"/>
    <mergeCell ref="D11:D12"/>
    <mergeCell ref="E11:E12"/>
    <mergeCell ref="B18:E18"/>
  </mergeCells>
  <dataValidations count="3">
    <dataValidation type="decimal" allowBlank="1" showInputMessage="1" showErrorMessage="1" sqref="B21:C24" xr:uid="{C7F25A59-142E-41C8-86EB-99F5D3B18647}">
      <formula1>0</formula1>
      <formula2>100</formula2>
    </dataValidation>
    <dataValidation type="decimal" allowBlank="1" showInputMessage="1" showErrorMessage="1" sqref="B13:C16" xr:uid="{0E40321A-6372-41CE-9C60-03C5C862F272}">
      <formula1>0</formula1>
      <formula2>10</formula2>
    </dataValidation>
    <dataValidation type="decimal" allowBlank="1" showInputMessage="1" showErrorMessage="1" sqref="B4:C7" xr:uid="{C6A63F35-7EB5-41CE-AAE3-BEF057718094}">
      <formula1>0</formula1>
      <formula2>3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B52AE-0789-4E5A-A640-8D5CF1DAC6BD}">
  <sheetPr codeName="Sheet9"/>
  <dimension ref="B1:T51"/>
  <sheetViews>
    <sheetView zoomScale="70" zoomScaleNormal="70" workbookViewId="0">
      <selection activeCell="T5" sqref="T5"/>
    </sheetView>
  </sheetViews>
  <sheetFormatPr defaultColWidth="5.59765625" defaultRowHeight="18" x14ac:dyDescent="0.35"/>
  <cols>
    <col min="1" max="1" width="34.3984375" style="1" customWidth="1"/>
    <col min="2" max="2" width="3.19921875" style="1" customWidth="1"/>
    <col min="3" max="3" width="4.09765625" style="1" customWidth="1"/>
    <col min="4" max="4" width="26.69921875" style="1" customWidth="1"/>
    <col min="5" max="5" width="8.09765625" style="1" customWidth="1"/>
    <col min="6" max="14" width="7.59765625" style="1" customWidth="1"/>
    <col min="15" max="18" width="7.59765625" style="1" hidden="1" customWidth="1"/>
    <col min="19" max="19" width="7.59765625" style="1" customWidth="1"/>
    <col min="20" max="20" width="7.796875" style="1" customWidth="1"/>
    <col min="21" max="16384" width="5.59765625" style="1"/>
  </cols>
  <sheetData>
    <row r="1" spans="2:20" ht="18.600000000000001" customHeight="1" x14ac:dyDescent="0.35">
      <c r="B1" s="12"/>
      <c r="C1" s="237" t="s">
        <v>36</v>
      </c>
      <c r="D1" s="240" t="s">
        <v>48</v>
      </c>
      <c r="E1" s="296" t="str">
        <f>IF(ตั้งค่า!I9="","","แบบสรุปการประเมินคุณลักษณะอันพึงประสงค์ ชั้น"&amp;ตั้งค่า!I9&amp;"")</f>
        <v xml:space="preserve">แบบสรุปการประเมินคุณลักษณะอันพึงประสงค์ ชั้นประถมศึกษาปีที่ </v>
      </c>
      <c r="F1" s="297"/>
      <c r="G1" s="297"/>
      <c r="H1" s="297"/>
      <c r="I1" s="297"/>
      <c r="J1" s="297"/>
      <c r="K1" s="297"/>
      <c r="L1" s="297"/>
      <c r="M1" s="298"/>
      <c r="N1" s="299" t="s">
        <v>403</v>
      </c>
      <c r="O1" s="299" t="s">
        <v>404</v>
      </c>
      <c r="P1" s="299" t="s">
        <v>405</v>
      </c>
      <c r="Q1" s="299" t="s">
        <v>406</v>
      </c>
      <c r="R1" s="299" t="s">
        <v>407</v>
      </c>
      <c r="S1" s="299" t="s">
        <v>408</v>
      </c>
      <c r="T1" s="302" t="s">
        <v>51</v>
      </c>
    </row>
    <row r="2" spans="2:20" ht="20.100000000000001" customHeight="1" x14ac:dyDescent="0.35">
      <c r="B2" s="12"/>
      <c r="C2" s="238"/>
      <c r="D2" s="241"/>
      <c r="E2" s="296" t="str">
        <f>IF(ตั้งค่า!I3="",""," ปีการศึกษา  "&amp;ตั้งค่า!I3)</f>
        <v xml:space="preserve"> ปีการศึกษา  2568</v>
      </c>
      <c r="F2" s="297"/>
      <c r="G2" s="297"/>
      <c r="H2" s="297"/>
      <c r="I2" s="297"/>
      <c r="J2" s="297"/>
      <c r="K2" s="297"/>
      <c r="L2" s="297"/>
      <c r="M2" s="298"/>
      <c r="N2" s="300"/>
      <c r="O2" s="300"/>
      <c r="P2" s="300"/>
      <c r="Q2" s="300"/>
      <c r="R2" s="300"/>
      <c r="S2" s="300"/>
      <c r="T2" s="303"/>
    </row>
    <row r="3" spans="2:20" ht="150" customHeight="1" x14ac:dyDescent="0.35">
      <c r="B3" s="12"/>
      <c r="C3" s="238"/>
      <c r="D3" s="241"/>
      <c r="E3" s="146" t="s">
        <v>409</v>
      </c>
      <c r="F3" s="147" t="s">
        <v>413</v>
      </c>
      <c r="G3" s="147" t="s">
        <v>414</v>
      </c>
      <c r="H3" s="147" t="s">
        <v>415</v>
      </c>
      <c r="I3" s="147" t="s">
        <v>416</v>
      </c>
      <c r="J3" s="147" t="s">
        <v>417</v>
      </c>
      <c r="K3" s="147" t="s">
        <v>418</v>
      </c>
      <c r="L3" s="147" t="s">
        <v>419</v>
      </c>
      <c r="M3" s="147" t="s">
        <v>420</v>
      </c>
      <c r="N3" s="300"/>
      <c r="O3" s="300"/>
      <c r="P3" s="300"/>
      <c r="Q3" s="300"/>
      <c r="R3" s="300"/>
      <c r="S3" s="300"/>
      <c r="T3" s="303"/>
    </row>
    <row r="4" spans="2:20" ht="22.8" customHeight="1" x14ac:dyDescent="0.35">
      <c r="B4" s="12"/>
      <c r="C4" s="239"/>
      <c r="D4" s="242"/>
      <c r="E4" s="186" t="s">
        <v>410</v>
      </c>
      <c r="F4" s="148">
        <v>15</v>
      </c>
      <c r="G4" s="148">
        <v>15</v>
      </c>
      <c r="H4" s="148">
        <v>10</v>
      </c>
      <c r="I4" s="148">
        <v>10</v>
      </c>
      <c r="J4" s="148">
        <v>10</v>
      </c>
      <c r="K4" s="148">
        <v>15</v>
      </c>
      <c r="L4" s="148">
        <v>15</v>
      </c>
      <c r="M4" s="148">
        <v>10</v>
      </c>
      <c r="N4" s="301"/>
      <c r="O4" s="301"/>
      <c r="P4" s="301"/>
      <c r="Q4" s="301"/>
      <c r="R4" s="301"/>
      <c r="S4" s="301"/>
      <c r="T4" s="304"/>
    </row>
    <row r="5" spans="2:20" x14ac:dyDescent="0.35">
      <c r="B5" s="12"/>
      <c r="C5" s="115">
        <f>IF([1]รายชื่อนักเรียน!A2="","",[1]รายชื่อนักเรียน!A2)</f>
        <v>1</v>
      </c>
      <c r="D5" s="120" t="str">
        <f>IF(รายชื่อนักเรียน!D2="","",รายชื่อนักเรียน!D2&amp;รายชื่อนักเรียน!E2&amp; "  " &amp; รายชื่อนักเรียน!F2)</f>
        <v/>
      </c>
      <c r="E5" s="121"/>
      <c r="F5" s="114"/>
      <c r="G5" s="114"/>
      <c r="H5" s="114"/>
      <c r="I5" s="114"/>
      <c r="J5" s="114"/>
      <c r="K5" s="114"/>
      <c r="L5" s="114"/>
      <c r="M5" s="114"/>
      <c r="N5" s="193" t="str">
        <f>IF(D5="","",IF(รายชื่อนักเรียน!H2="ย้ายออก","ย้ายออก",IF(รายชื่อนักเรียน!H2="แขวนลอย","แขวนลอย",SUM(F5:M5))))</f>
        <v/>
      </c>
      <c r="O5" s="193" t="str">
        <f>IF(D5="","",IF(รายชื่อนักเรียน!H2="ย้ายออก","ย้ายออก",IF(รายชื่อนักเรียน!H2="แขวนลอย","แขวนลอย",IFERROR(AVERAGE(F5:M5),""))))</f>
        <v/>
      </c>
      <c r="P5" s="193" t="str">
        <f>IF(D5="","",IF(รายชื่อนักเรียน!H2="ย้ายออก","ย้ายออก",IF(รายชื่อนักเรียน!H2="แขวนลอย","แขวนลอย",ROUND(O5,0))))</f>
        <v/>
      </c>
      <c r="Q5" s="193" t="str">
        <f>IF(D5="","",IF(รายชื่อนักเรียน!H2="ย้ายออก","ย้ายออก",IF(รายชื่อนักเรียน!H2="แขวนลอย","แขวนลอย",(N5/80)*100)))</f>
        <v/>
      </c>
      <c r="R5" s="193" t="str">
        <f>IF(D5="","",IF(รายชื่อนักเรียน!H2="ย้ายออก","ย้ายออก",IF(รายชื่อนักเรียน!H2="แขวนลอย","แขวนลอย",ROUND(Q5,0))))</f>
        <v/>
      </c>
      <c r="S5" s="193" t="str">
        <f>IF(D5="","",IF(N5="","",IF(รายชื่อนักเรียน!H2="ย้ายออก","ย้ายออก",IF(รายชื่อนักเรียน!H2="แขวนลอย","แขวนลอย",IF(N5&gt;=ตั้งค่าประเมินคุณลักษณะ!$B$21,3,IF(N5&gt;=ตั้งค่าประเมินคุณลักษณะ!$B$22,2,IF(N5&gt;=ตั้งค่าประเมินคุณลักษณะ!$B$23,1,0)))))))</f>
        <v/>
      </c>
      <c r="T5" s="193" t="str">
        <f>IF(D5="","",IF(รายชื่อนักเรียน!H2="ย้ายออก","ย้ายออก",IF(รายชื่อนักเรียน!H2="แขวนลอย","แขวนลอย",_xlfn.IFNA(VLOOKUP(S5,รายการ!$I$2:$J$5,2,FALSE),""))))</f>
        <v/>
      </c>
    </row>
    <row r="6" spans="2:20" x14ac:dyDescent="0.35">
      <c r="B6" s="12"/>
      <c r="C6" s="115">
        <f>IF([1]รายชื่อนักเรียน!A3="","",[1]รายชื่อนักเรียน!A3)</f>
        <v>2</v>
      </c>
      <c r="D6" s="120" t="str">
        <f>IF(รายชื่อนักเรียน!D3="","",รายชื่อนักเรียน!D3&amp;รายชื่อนักเรียน!E3&amp; "  " &amp; รายชื่อนักเรียน!F3)</f>
        <v/>
      </c>
      <c r="E6" s="121"/>
      <c r="F6" s="114"/>
      <c r="G6" s="114"/>
      <c r="H6" s="114"/>
      <c r="I6" s="114"/>
      <c r="J6" s="114"/>
      <c r="K6" s="114"/>
      <c r="L6" s="114"/>
      <c r="M6" s="114"/>
      <c r="N6" s="193" t="str">
        <f>IF(D6="","",IF(รายชื่อนักเรียน!H3="ย้ายออก","ย้ายออก",IF(รายชื่อนักเรียน!H3="แขวนลอย","แขวนลอย",SUM(F6:M6))))</f>
        <v/>
      </c>
      <c r="O6" s="193" t="str">
        <f>IF(D6="","",IF(รายชื่อนักเรียน!H3="ย้ายออก","ย้ายออก",IF(รายชื่อนักเรียน!H3="แขวนลอย","แขวนลอย",IFERROR(AVERAGE(F6:M6),""))))</f>
        <v/>
      </c>
      <c r="P6" s="193" t="str">
        <f>IF(D6="","",IF(รายชื่อนักเรียน!H3="ย้ายออก","ย้ายออก",IF(รายชื่อนักเรียน!H3="แขวนลอย","แขวนลอย",ROUND(O6,0))))</f>
        <v/>
      </c>
      <c r="Q6" s="193" t="str">
        <f>IF(D6="","",IF(รายชื่อนักเรียน!H3="ย้ายออก","ย้ายออก",IF(รายชื่อนักเรียน!H3="แขวนลอย","แขวนลอย",(N6/80)*100)))</f>
        <v/>
      </c>
      <c r="R6" s="193" t="str">
        <f>IF(D6="","",IF(รายชื่อนักเรียน!H3="ย้ายออก","ย้ายออก",IF(รายชื่อนักเรียน!H3="แขวนลอย","แขวนลอย",ROUND(Q6,0))))</f>
        <v/>
      </c>
      <c r="S6" s="193" t="str">
        <f>IF(D6="","",IF(N6="","",IF(รายชื่อนักเรียน!H3="ย้ายออก","ย้ายออก",IF(รายชื่อนักเรียน!H3="แขวนลอย","แขวนลอย",IF(N6&gt;=ตั้งค่าประเมินคุณลักษณะ!$B$21,3,IF(N6&gt;=ตั้งค่าประเมินคุณลักษณะ!$B$22,2,IF(N6&gt;=ตั้งค่าประเมินคุณลักษณะ!$B$23,1,0)))))))</f>
        <v/>
      </c>
      <c r="T6" s="193" t="str">
        <f>IF(D6="","",IF(รายชื่อนักเรียน!H3="ย้ายออก","ย้ายออก",IF(รายชื่อนักเรียน!H3="แขวนลอย","แขวนลอย",_xlfn.IFNA(VLOOKUP(S6,รายการ!$I$2:$J$5,2,FALSE),""))))</f>
        <v/>
      </c>
    </row>
    <row r="7" spans="2:20" x14ac:dyDescent="0.35">
      <c r="B7" s="12"/>
      <c r="C7" s="115">
        <f>IF([1]รายชื่อนักเรียน!A4="","",[1]รายชื่อนักเรียน!A4)</f>
        <v>3</v>
      </c>
      <c r="D7" s="120" t="str">
        <f>IF(รายชื่อนักเรียน!D4="","",รายชื่อนักเรียน!D4&amp;รายชื่อนักเรียน!E4&amp; "  " &amp; รายชื่อนักเรียน!F4)</f>
        <v/>
      </c>
      <c r="E7" s="121"/>
      <c r="F7" s="114"/>
      <c r="G7" s="114"/>
      <c r="H7" s="114"/>
      <c r="I7" s="114"/>
      <c r="J7" s="114"/>
      <c r="K7" s="114"/>
      <c r="L7" s="114"/>
      <c r="M7" s="114"/>
      <c r="N7" s="193" t="str">
        <f>IF(D7="","",IF(รายชื่อนักเรียน!H4="ย้ายออก","ย้ายออก",IF(รายชื่อนักเรียน!H4="แขวนลอย","แขวนลอย",SUM(F7:M7))))</f>
        <v/>
      </c>
      <c r="O7" s="193" t="str">
        <f>IF(D7="","",IF(รายชื่อนักเรียน!H4="ย้ายออก","ย้ายออก",IF(รายชื่อนักเรียน!H4="แขวนลอย","แขวนลอย",IFERROR(AVERAGE(F7:M7),""))))</f>
        <v/>
      </c>
      <c r="P7" s="193" t="str">
        <f>IF(D7="","",IF(รายชื่อนักเรียน!H4="ย้ายออก","ย้ายออก",IF(รายชื่อนักเรียน!H4="แขวนลอย","แขวนลอย",ROUND(O7,0))))</f>
        <v/>
      </c>
      <c r="Q7" s="193" t="str">
        <f>IF(D7="","",IF(รายชื่อนักเรียน!H4="ย้ายออก","ย้ายออก",IF(รายชื่อนักเรียน!H4="แขวนลอย","แขวนลอย",(N7/80)*100)))</f>
        <v/>
      </c>
      <c r="R7" s="193" t="str">
        <f>IF(D7="","",IF(รายชื่อนักเรียน!H4="ย้ายออก","ย้ายออก",IF(รายชื่อนักเรียน!H4="แขวนลอย","แขวนลอย",ROUND(Q7,0))))</f>
        <v/>
      </c>
      <c r="S7" s="193" t="str">
        <f>IF(D7="","",IF(N7="","",IF(รายชื่อนักเรียน!H4="ย้ายออก","ย้ายออก",IF(รายชื่อนักเรียน!H4="แขวนลอย","แขวนลอย",IF(N7&gt;=ตั้งค่าประเมินคุณลักษณะ!$B$21,3,IF(N7&gt;=ตั้งค่าประเมินคุณลักษณะ!$B$22,2,IF(N7&gt;=ตั้งค่าประเมินคุณลักษณะ!$B$23,1,0)))))))</f>
        <v/>
      </c>
      <c r="T7" s="193" t="str">
        <f>IF(D7="","",IF(รายชื่อนักเรียน!H4="ย้ายออก","ย้ายออก",IF(รายชื่อนักเรียน!H4="แขวนลอย","แขวนลอย",_xlfn.IFNA(VLOOKUP(S7,รายการ!$I$2:$J$5,2,FALSE),""))))</f>
        <v/>
      </c>
    </row>
    <row r="8" spans="2:20" x14ac:dyDescent="0.35">
      <c r="B8" s="12"/>
      <c r="C8" s="115">
        <f>IF([1]รายชื่อนักเรียน!A5="","",[1]รายชื่อนักเรียน!A5)</f>
        <v>4</v>
      </c>
      <c r="D8" s="120" t="str">
        <f>IF(รายชื่อนักเรียน!D5="","",รายชื่อนักเรียน!D5&amp;รายชื่อนักเรียน!E5&amp; "  " &amp; รายชื่อนักเรียน!F5)</f>
        <v/>
      </c>
      <c r="E8" s="121"/>
      <c r="F8" s="114"/>
      <c r="G8" s="114"/>
      <c r="H8" s="114"/>
      <c r="I8" s="114"/>
      <c r="J8" s="114"/>
      <c r="K8" s="114"/>
      <c r="L8" s="114"/>
      <c r="M8" s="114"/>
      <c r="N8" s="193" t="str">
        <f>IF(D8="","",IF(รายชื่อนักเรียน!H5="ย้ายออก","ย้ายออก",IF(รายชื่อนักเรียน!H5="แขวนลอย","แขวนลอย",SUM(F8:M8))))</f>
        <v/>
      </c>
      <c r="O8" s="193" t="str">
        <f>IF(D8="","",IF(รายชื่อนักเรียน!H5="ย้ายออก","ย้ายออก",IF(รายชื่อนักเรียน!H5="แขวนลอย","แขวนลอย",IFERROR(AVERAGE(F8:M8),""))))</f>
        <v/>
      </c>
      <c r="P8" s="193" t="str">
        <f>IF(D8="","",IF(รายชื่อนักเรียน!H5="ย้ายออก","ย้ายออก",IF(รายชื่อนักเรียน!H5="แขวนลอย","แขวนลอย",ROUND(O8,0))))</f>
        <v/>
      </c>
      <c r="Q8" s="193" t="str">
        <f>IF(D8="","",IF(รายชื่อนักเรียน!H5="ย้ายออก","ย้ายออก",IF(รายชื่อนักเรียน!H5="แขวนลอย","แขวนลอย",(N8/80)*100)))</f>
        <v/>
      </c>
      <c r="R8" s="193" t="str">
        <f>IF(D8="","",IF(รายชื่อนักเรียน!H5="ย้ายออก","ย้ายออก",IF(รายชื่อนักเรียน!H5="แขวนลอย","แขวนลอย",ROUND(Q8,0))))</f>
        <v/>
      </c>
      <c r="S8" s="193" t="str">
        <f>IF(D8="","",IF(N8="","",IF(รายชื่อนักเรียน!H5="ย้ายออก","ย้ายออก",IF(รายชื่อนักเรียน!H5="แขวนลอย","แขวนลอย",IF(N8&gt;=ตั้งค่าประเมินคุณลักษณะ!$B$21,3,IF(N8&gt;=ตั้งค่าประเมินคุณลักษณะ!$B$22,2,IF(N8&gt;=ตั้งค่าประเมินคุณลักษณะ!$B$23,1,0)))))))</f>
        <v/>
      </c>
      <c r="T8" s="193" t="str">
        <f>IF(D8="","",IF(รายชื่อนักเรียน!H5="ย้ายออก","ย้ายออก",IF(รายชื่อนักเรียน!H5="แขวนลอย","แขวนลอย",_xlfn.IFNA(VLOOKUP(S8,รายการ!$I$2:$J$5,2,FALSE),""))))</f>
        <v/>
      </c>
    </row>
    <row r="9" spans="2:20" x14ac:dyDescent="0.35">
      <c r="B9" s="12"/>
      <c r="C9" s="115">
        <f>IF([1]รายชื่อนักเรียน!A6="","",[1]รายชื่อนักเรียน!A6)</f>
        <v>5</v>
      </c>
      <c r="D9" s="120" t="str">
        <f>IF(รายชื่อนักเรียน!D6="","",รายชื่อนักเรียน!D6&amp;รายชื่อนักเรียน!E6&amp; "  " &amp; รายชื่อนักเรียน!F6)</f>
        <v/>
      </c>
      <c r="E9" s="121"/>
      <c r="F9" s="114"/>
      <c r="G9" s="114"/>
      <c r="H9" s="114"/>
      <c r="I9" s="114"/>
      <c r="J9" s="114"/>
      <c r="K9" s="114"/>
      <c r="L9" s="114"/>
      <c r="M9" s="114"/>
      <c r="N9" s="193" t="str">
        <f>IF(D9="","",IF(รายชื่อนักเรียน!H6="ย้ายออก","ย้ายออก",IF(รายชื่อนักเรียน!H6="แขวนลอย","แขวนลอย",SUM(F9:M9))))</f>
        <v/>
      </c>
      <c r="O9" s="193" t="str">
        <f>IF(D9="","",IF(รายชื่อนักเรียน!H6="ย้ายออก","ย้ายออก",IF(รายชื่อนักเรียน!H6="แขวนลอย","แขวนลอย",IFERROR(AVERAGE(F9:M9),""))))</f>
        <v/>
      </c>
      <c r="P9" s="193" t="str">
        <f>IF(D9="","",IF(รายชื่อนักเรียน!H6="ย้ายออก","ย้ายออก",IF(รายชื่อนักเรียน!H6="แขวนลอย","แขวนลอย",ROUND(O9,0))))</f>
        <v/>
      </c>
      <c r="Q9" s="193" t="str">
        <f>IF(D9="","",IF(รายชื่อนักเรียน!H6="ย้ายออก","ย้ายออก",IF(รายชื่อนักเรียน!H6="แขวนลอย","แขวนลอย",(N9/80)*100)))</f>
        <v/>
      </c>
      <c r="R9" s="193" t="str">
        <f>IF(D9="","",IF(รายชื่อนักเรียน!H6="ย้ายออก","ย้ายออก",IF(รายชื่อนักเรียน!H6="แขวนลอย","แขวนลอย",ROUND(Q9,0))))</f>
        <v/>
      </c>
      <c r="S9" s="193" t="str">
        <f>IF(D9="","",IF(N9="","",IF(รายชื่อนักเรียน!H6="ย้ายออก","ย้ายออก",IF(รายชื่อนักเรียน!H6="แขวนลอย","แขวนลอย",IF(N9&gt;=ตั้งค่าประเมินคุณลักษณะ!$B$21,3,IF(N9&gt;=ตั้งค่าประเมินคุณลักษณะ!$B$22,2,IF(N9&gt;=ตั้งค่าประเมินคุณลักษณะ!$B$23,1,0)))))))</f>
        <v/>
      </c>
      <c r="T9" s="193" t="str">
        <f>IF(D9="","",IF(รายชื่อนักเรียน!H6="ย้ายออก","ย้ายออก",IF(รายชื่อนักเรียน!H6="แขวนลอย","แขวนลอย",_xlfn.IFNA(VLOOKUP(S9,รายการ!$I$2:$J$5,2,FALSE),""))))</f>
        <v/>
      </c>
    </row>
    <row r="10" spans="2:20" x14ac:dyDescent="0.35">
      <c r="B10" s="12"/>
      <c r="C10" s="115">
        <f>IF([1]รายชื่อนักเรียน!A7="","",[1]รายชื่อนักเรียน!A7)</f>
        <v>6</v>
      </c>
      <c r="D10" s="120" t="str">
        <f>IF(รายชื่อนักเรียน!D7="","",รายชื่อนักเรียน!D7&amp;รายชื่อนักเรียน!E7&amp; "  " &amp; รายชื่อนักเรียน!F7)</f>
        <v/>
      </c>
      <c r="E10" s="121"/>
      <c r="F10" s="114"/>
      <c r="G10" s="114"/>
      <c r="H10" s="114"/>
      <c r="I10" s="114"/>
      <c r="J10" s="114"/>
      <c r="K10" s="114"/>
      <c r="L10" s="114"/>
      <c r="M10" s="114"/>
      <c r="N10" s="193" t="str">
        <f>IF(D10="","",IF(รายชื่อนักเรียน!H7="ย้ายออก","ย้ายออก",IF(รายชื่อนักเรียน!H7="แขวนลอย","แขวนลอย",SUM(F10:M10))))</f>
        <v/>
      </c>
      <c r="O10" s="193" t="str">
        <f>IF(D10="","",IF(รายชื่อนักเรียน!H7="ย้ายออก","ย้ายออก",IF(รายชื่อนักเรียน!H7="แขวนลอย","แขวนลอย",IFERROR(AVERAGE(F10:M10),""))))</f>
        <v/>
      </c>
      <c r="P10" s="193" t="str">
        <f>IF(D10="","",IF(รายชื่อนักเรียน!H7="ย้ายออก","ย้ายออก",IF(รายชื่อนักเรียน!H7="แขวนลอย","แขวนลอย",ROUND(O10,0))))</f>
        <v/>
      </c>
      <c r="Q10" s="193" t="str">
        <f>IF(D10="","",IF(รายชื่อนักเรียน!H7="ย้ายออก","ย้ายออก",IF(รายชื่อนักเรียน!H7="แขวนลอย","แขวนลอย",(N10/80)*100)))</f>
        <v/>
      </c>
      <c r="R10" s="193" t="str">
        <f>IF(D10="","",IF(รายชื่อนักเรียน!H7="ย้ายออก","ย้ายออก",IF(รายชื่อนักเรียน!H7="แขวนลอย","แขวนลอย",ROUND(Q10,0))))</f>
        <v/>
      </c>
      <c r="S10" s="193" t="str">
        <f>IF(D10="","",IF(N10="","",IF(รายชื่อนักเรียน!H7="ย้ายออก","ย้ายออก",IF(รายชื่อนักเรียน!H7="แขวนลอย","แขวนลอย",IF(N10&gt;=ตั้งค่าประเมินคุณลักษณะ!$B$21,3,IF(N10&gt;=ตั้งค่าประเมินคุณลักษณะ!$B$22,2,IF(N10&gt;=ตั้งค่าประเมินคุณลักษณะ!$B$23,1,0)))))))</f>
        <v/>
      </c>
      <c r="T10" s="193" t="str">
        <f>IF(D10="","",IF(รายชื่อนักเรียน!H7="ย้ายออก","ย้ายออก",IF(รายชื่อนักเรียน!H7="แขวนลอย","แขวนลอย",_xlfn.IFNA(VLOOKUP(S10,รายการ!$I$2:$J$5,2,FALSE),""))))</f>
        <v/>
      </c>
    </row>
    <row r="11" spans="2:20" x14ac:dyDescent="0.35">
      <c r="B11" s="12"/>
      <c r="C11" s="115">
        <f>IF([1]รายชื่อนักเรียน!A8="","",[1]รายชื่อนักเรียน!A8)</f>
        <v>7</v>
      </c>
      <c r="D11" s="120" t="str">
        <f>IF(รายชื่อนักเรียน!D8="","",รายชื่อนักเรียน!D8&amp;รายชื่อนักเรียน!E8&amp; "  " &amp; รายชื่อนักเรียน!F8)</f>
        <v/>
      </c>
      <c r="E11" s="121"/>
      <c r="F11" s="114"/>
      <c r="G11" s="114"/>
      <c r="H11" s="114"/>
      <c r="I11" s="114"/>
      <c r="J11" s="114"/>
      <c r="K11" s="114"/>
      <c r="L11" s="114"/>
      <c r="M11" s="114"/>
      <c r="N11" s="193" t="str">
        <f>IF(D11="","",IF(รายชื่อนักเรียน!H8="ย้ายออก","ย้ายออก",IF(รายชื่อนักเรียน!H8="แขวนลอย","แขวนลอย",SUM(F11:M11))))</f>
        <v/>
      </c>
      <c r="O11" s="193" t="str">
        <f>IF(D11="","",IF(รายชื่อนักเรียน!H8="ย้ายออก","ย้ายออก",IF(รายชื่อนักเรียน!H8="แขวนลอย","แขวนลอย",IFERROR(AVERAGE(F11:M11),""))))</f>
        <v/>
      </c>
      <c r="P11" s="193" t="str">
        <f>IF(D11="","",IF(รายชื่อนักเรียน!H8="ย้ายออก","ย้ายออก",IF(รายชื่อนักเรียน!H8="แขวนลอย","แขวนลอย",ROUND(O11,0))))</f>
        <v/>
      </c>
      <c r="Q11" s="193" t="str">
        <f>IF(D11="","",IF(รายชื่อนักเรียน!H8="ย้ายออก","ย้ายออก",IF(รายชื่อนักเรียน!H8="แขวนลอย","แขวนลอย",(N11/80)*100)))</f>
        <v/>
      </c>
      <c r="R11" s="193" t="str">
        <f>IF(D11="","",IF(รายชื่อนักเรียน!H8="ย้ายออก","ย้ายออก",IF(รายชื่อนักเรียน!H8="แขวนลอย","แขวนลอย",ROUND(Q11,0))))</f>
        <v/>
      </c>
      <c r="S11" s="193" t="str">
        <f>IF(D11="","",IF(N11="","",IF(รายชื่อนักเรียน!H8="ย้ายออก","ย้ายออก",IF(รายชื่อนักเรียน!H8="แขวนลอย","แขวนลอย",IF(N11&gt;=ตั้งค่าประเมินคุณลักษณะ!$B$21,3,IF(N11&gt;=ตั้งค่าประเมินคุณลักษณะ!$B$22,2,IF(N11&gt;=ตั้งค่าประเมินคุณลักษณะ!$B$23,1,0)))))))</f>
        <v/>
      </c>
      <c r="T11" s="193" t="str">
        <f>IF(D11="","",IF(รายชื่อนักเรียน!H8="ย้ายออก","ย้ายออก",IF(รายชื่อนักเรียน!H8="แขวนลอย","แขวนลอย",_xlfn.IFNA(VLOOKUP(S11,รายการ!$I$2:$J$5,2,FALSE),""))))</f>
        <v/>
      </c>
    </row>
    <row r="12" spans="2:20" x14ac:dyDescent="0.35">
      <c r="B12" s="12"/>
      <c r="C12" s="115">
        <f>IF([1]รายชื่อนักเรียน!A9="","",[1]รายชื่อนักเรียน!A9)</f>
        <v>8</v>
      </c>
      <c r="D12" s="120" t="str">
        <f>IF(รายชื่อนักเรียน!D9="","",รายชื่อนักเรียน!D9&amp;รายชื่อนักเรียน!E9&amp; "  " &amp; รายชื่อนักเรียน!F9)</f>
        <v/>
      </c>
      <c r="E12" s="121"/>
      <c r="F12" s="114"/>
      <c r="G12" s="114"/>
      <c r="H12" s="114"/>
      <c r="I12" s="114"/>
      <c r="J12" s="114"/>
      <c r="K12" s="114"/>
      <c r="L12" s="114"/>
      <c r="M12" s="114"/>
      <c r="N12" s="193" t="str">
        <f>IF(D12="","",IF(รายชื่อนักเรียน!H9="ย้ายออก","ย้ายออก",IF(รายชื่อนักเรียน!H9="แขวนลอย","แขวนลอย",SUM(F12:M12))))</f>
        <v/>
      </c>
      <c r="O12" s="193" t="str">
        <f>IF(D12="","",IF(รายชื่อนักเรียน!H9="ย้ายออก","ย้ายออก",IF(รายชื่อนักเรียน!H9="แขวนลอย","แขวนลอย",IFERROR(AVERAGE(F12:M12),""))))</f>
        <v/>
      </c>
      <c r="P12" s="193" t="str">
        <f>IF(D12="","",IF(รายชื่อนักเรียน!H9="ย้ายออก","ย้ายออก",IF(รายชื่อนักเรียน!H9="แขวนลอย","แขวนลอย",ROUND(O12,0))))</f>
        <v/>
      </c>
      <c r="Q12" s="193" t="str">
        <f>IF(D12="","",IF(รายชื่อนักเรียน!H9="ย้ายออก","ย้ายออก",IF(รายชื่อนักเรียน!H9="แขวนลอย","แขวนลอย",(N12/80)*100)))</f>
        <v/>
      </c>
      <c r="R12" s="193" t="str">
        <f>IF(D12="","",IF(รายชื่อนักเรียน!H9="ย้ายออก","ย้ายออก",IF(รายชื่อนักเรียน!H9="แขวนลอย","แขวนลอย",ROUND(Q12,0))))</f>
        <v/>
      </c>
      <c r="S12" s="193" t="str">
        <f>IF(D12="","",IF(N12="","",IF(รายชื่อนักเรียน!H9="ย้ายออก","ย้ายออก",IF(รายชื่อนักเรียน!H9="แขวนลอย","แขวนลอย",IF(N12&gt;=ตั้งค่าประเมินคุณลักษณะ!$B$21,3,IF(N12&gt;=ตั้งค่าประเมินคุณลักษณะ!$B$22,2,IF(N12&gt;=ตั้งค่าประเมินคุณลักษณะ!$B$23,1,0)))))))</f>
        <v/>
      </c>
      <c r="T12" s="193" t="str">
        <f>IF(D12="","",IF(รายชื่อนักเรียน!H9="ย้ายออก","ย้ายออก",IF(รายชื่อนักเรียน!H9="แขวนลอย","แขวนลอย",_xlfn.IFNA(VLOOKUP(S12,รายการ!$I$2:$J$5,2,FALSE),""))))</f>
        <v/>
      </c>
    </row>
    <row r="13" spans="2:20" x14ac:dyDescent="0.35">
      <c r="B13" s="12"/>
      <c r="C13" s="115">
        <f>IF([1]รายชื่อนักเรียน!A10="","",[1]รายชื่อนักเรียน!A10)</f>
        <v>9</v>
      </c>
      <c r="D13" s="120" t="str">
        <f>IF(รายชื่อนักเรียน!D10="","",รายชื่อนักเรียน!D10&amp;รายชื่อนักเรียน!E10&amp; "  " &amp; รายชื่อนักเรียน!F10)</f>
        <v/>
      </c>
      <c r="E13" s="121"/>
      <c r="F13" s="114"/>
      <c r="G13" s="114"/>
      <c r="H13" s="114"/>
      <c r="I13" s="114"/>
      <c r="J13" s="114"/>
      <c r="K13" s="114"/>
      <c r="L13" s="114"/>
      <c r="M13" s="114"/>
      <c r="N13" s="193" t="str">
        <f>IF(D13="","",IF(รายชื่อนักเรียน!H10="ย้ายออก","ย้ายออก",IF(รายชื่อนักเรียน!H10="แขวนลอย","แขวนลอย",SUM(F13:M13))))</f>
        <v/>
      </c>
      <c r="O13" s="193" t="str">
        <f>IF(D13="","",IF(รายชื่อนักเรียน!H10="ย้ายออก","ย้ายออก",IF(รายชื่อนักเรียน!H10="แขวนลอย","แขวนลอย",IFERROR(AVERAGE(F13:M13),""))))</f>
        <v/>
      </c>
      <c r="P13" s="193" t="str">
        <f>IF(D13="","",IF(รายชื่อนักเรียน!H10="ย้ายออก","ย้ายออก",IF(รายชื่อนักเรียน!H10="แขวนลอย","แขวนลอย",ROUND(O13,0))))</f>
        <v/>
      </c>
      <c r="Q13" s="193" t="str">
        <f>IF(D13="","",IF(รายชื่อนักเรียน!H10="ย้ายออก","ย้ายออก",IF(รายชื่อนักเรียน!H10="แขวนลอย","แขวนลอย",(N13/80)*100)))</f>
        <v/>
      </c>
      <c r="R13" s="193" t="str">
        <f>IF(D13="","",IF(รายชื่อนักเรียน!H10="ย้ายออก","ย้ายออก",IF(รายชื่อนักเรียน!H10="แขวนลอย","แขวนลอย",ROUND(Q13,0))))</f>
        <v/>
      </c>
      <c r="S13" s="193" t="str">
        <f>IF(D13="","",IF(N13="","",IF(รายชื่อนักเรียน!H10="ย้ายออก","ย้ายออก",IF(รายชื่อนักเรียน!H10="แขวนลอย","แขวนลอย",IF(N13&gt;=ตั้งค่าประเมินคุณลักษณะ!$B$21,3,IF(N13&gt;=ตั้งค่าประเมินคุณลักษณะ!$B$22,2,IF(N13&gt;=ตั้งค่าประเมินคุณลักษณะ!$B$23,1,0)))))))</f>
        <v/>
      </c>
      <c r="T13" s="193" t="str">
        <f>IF(D13="","",IF(รายชื่อนักเรียน!H10="ย้ายออก","ย้ายออก",IF(รายชื่อนักเรียน!H10="แขวนลอย","แขวนลอย",_xlfn.IFNA(VLOOKUP(S13,รายการ!$I$2:$J$5,2,FALSE),""))))</f>
        <v/>
      </c>
    </row>
    <row r="14" spans="2:20" x14ac:dyDescent="0.35">
      <c r="B14" s="12"/>
      <c r="C14" s="115">
        <f>IF([1]รายชื่อนักเรียน!A11="","",[1]รายชื่อนักเรียน!A11)</f>
        <v>10</v>
      </c>
      <c r="D14" s="120" t="str">
        <f>IF(รายชื่อนักเรียน!D11="","",รายชื่อนักเรียน!D11&amp;รายชื่อนักเรียน!E11&amp; "  " &amp; รายชื่อนักเรียน!F11)</f>
        <v/>
      </c>
      <c r="E14" s="121"/>
      <c r="F14" s="114"/>
      <c r="G14" s="114"/>
      <c r="H14" s="114"/>
      <c r="I14" s="114"/>
      <c r="J14" s="114"/>
      <c r="K14" s="114"/>
      <c r="L14" s="114"/>
      <c r="M14" s="114"/>
      <c r="N14" s="193" t="str">
        <f>IF(D14="","",IF(รายชื่อนักเรียน!H11="ย้ายออก","ย้ายออก",IF(รายชื่อนักเรียน!H11="แขวนลอย","แขวนลอย",SUM(F14:M14))))</f>
        <v/>
      </c>
      <c r="O14" s="193" t="str">
        <f>IF(D14="","",IF(รายชื่อนักเรียน!H11="ย้ายออก","ย้ายออก",IF(รายชื่อนักเรียน!H11="แขวนลอย","แขวนลอย",IFERROR(AVERAGE(F14:M14),""))))</f>
        <v/>
      </c>
      <c r="P14" s="193" t="str">
        <f>IF(D14="","",IF(รายชื่อนักเรียน!H11="ย้ายออก","ย้ายออก",IF(รายชื่อนักเรียน!H11="แขวนลอย","แขวนลอย",ROUND(O14,0))))</f>
        <v/>
      </c>
      <c r="Q14" s="193" t="str">
        <f>IF(D14="","",IF(รายชื่อนักเรียน!H11="ย้ายออก","ย้ายออก",IF(รายชื่อนักเรียน!H11="แขวนลอย","แขวนลอย",(N14/80)*100)))</f>
        <v/>
      </c>
      <c r="R14" s="193" t="str">
        <f>IF(D14="","",IF(รายชื่อนักเรียน!H11="ย้ายออก","ย้ายออก",IF(รายชื่อนักเรียน!H11="แขวนลอย","แขวนลอย",ROUND(Q14,0))))</f>
        <v/>
      </c>
      <c r="S14" s="193" t="str">
        <f>IF(D14="","",IF(N14="","",IF(รายชื่อนักเรียน!H11="ย้ายออก","ย้ายออก",IF(รายชื่อนักเรียน!H11="แขวนลอย","แขวนลอย",IF(N14&gt;=ตั้งค่าประเมินคุณลักษณะ!$B$21,3,IF(N14&gt;=ตั้งค่าประเมินคุณลักษณะ!$B$22,2,IF(N14&gt;=ตั้งค่าประเมินคุณลักษณะ!$B$23,1,0)))))))</f>
        <v/>
      </c>
      <c r="T14" s="193" t="str">
        <f>IF(D14="","",IF(รายชื่อนักเรียน!H11="ย้ายออก","ย้ายออก",IF(รายชื่อนักเรียน!H11="แขวนลอย","แขวนลอย",_xlfn.IFNA(VLOOKUP(S14,รายการ!$I$2:$J$5,2,FALSE),""))))</f>
        <v/>
      </c>
    </row>
    <row r="15" spans="2:20" x14ac:dyDescent="0.35">
      <c r="B15" s="12"/>
      <c r="C15" s="115">
        <f>IF([1]รายชื่อนักเรียน!A12="","",[1]รายชื่อนักเรียน!A12)</f>
        <v>11</v>
      </c>
      <c r="D15" s="120" t="str">
        <f>IF(รายชื่อนักเรียน!D12="","",รายชื่อนักเรียน!D12&amp;รายชื่อนักเรียน!E12&amp; "  " &amp; รายชื่อนักเรียน!F12)</f>
        <v/>
      </c>
      <c r="E15" s="121"/>
      <c r="F15" s="114"/>
      <c r="G15" s="114"/>
      <c r="H15" s="114"/>
      <c r="I15" s="114"/>
      <c r="J15" s="114"/>
      <c r="K15" s="114"/>
      <c r="L15" s="114"/>
      <c r="M15" s="114"/>
      <c r="N15" s="193" t="str">
        <f>IF(D15="","",IF(รายชื่อนักเรียน!H12="ย้ายออก","ย้ายออก",IF(รายชื่อนักเรียน!H12="แขวนลอย","แขวนลอย",SUM(F15:M15))))</f>
        <v/>
      </c>
      <c r="O15" s="193" t="str">
        <f>IF(D15="","",IF(รายชื่อนักเรียน!H12="ย้ายออก","ย้ายออก",IF(รายชื่อนักเรียน!H12="แขวนลอย","แขวนลอย",IFERROR(AVERAGE(F15:M15),""))))</f>
        <v/>
      </c>
      <c r="P15" s="193" t="str">
        <f>IF(D15="","",IF(รายชื่อนักเรียน!H12="ย้ายออก","ย้ายออก",IF(รายชื่อนักเรียน!H12="แขวนลอย","แขวนลอย",ROUND(O15,0))))</f>
        <v/>
      </c>
      <c r="Q15" s="193" t="str">
        <f>IF(D15="","",IF(รายชื่อนักเรียน!H12="ย้ายออก","ย้ายออก",IF(รายชื่อนักเรียน!H12="แขวนลอย","แขวนลอย",(N15/80)*100)))</f>
        <v/>
      </c>
      <c r="R15" s="193" t="str">
        <f>IF(D15="","",IF(รายชื่อนักเรียน!H12="ย้ายออก","ย้ายออก",IF(รายชื่อนักเรียน!H12="แขวนลอย","แขวนลอย",ROUND(Q15,0))))</f>
        <v/>
      </c>
      <c r="S15" s="193" t="str">
        <f>IF(D15="","",IF(N15="","",IF(รายชื่อนักเรียน!H12="ย้ายออก","ย้ายออก",IF(รายชื่อนักเรียน!H12="แขวนลอย","แขวนลอย",IF(N15&gt;=ตั้งค่าประเมินคุณลักษณะ!$B$21,3,IF(N15&gt;=ตั้งค่าประเมินคุณลักษณะ!$B$22,2,IF(N15&gt;=ตั้งค่าประเมินคุณลักษณะ!$B$23,1,0)))))))</f>
        <v/>
      </c>
      <c r="T15" s="193" t="str">
        <f>IF(D15="","",IF(รายชื่อนักเรียน!H12="ย้ายออก","ย้ายออก",IF(รายชื่อนักเรียน!H12="แขวนลอย","แขวนลอย",_xlfn.IFNA(VLOOKUP(S15,รายการ!$I$2:$J$5,2,FALSE),""))))</f>
        <v/>
      </c>
    </row>
    <row r="16" spans="2:20" x14ac:dyDescent="0.35">
      <c r="B16" s="12"/>
      <c r="C16" s="115">
        <f>IF([1]รายชื่อนักเรียน!A13="","",[1]รายชื่อนักเรียน!A13)</f>
        <v>12</v>
      </c>
      <c r="D16" s="120" t="str">
        <f>IF(รายชื่อนักเรียน!D13="","",รายชื่อนักเรียน!D13&amp;รายชื่อนักเรียน!E13&amp; "  " &amp; รายชื่อนักเรียน!F13)</f>
        <v/>
      </c>
      <c r="E16" s="121"/>
      <c r="F16" s="114"/>
      <c r="G16" s="114"/>
      <c r="H16" s="114"/>
      <c r="I16" s="114"/>
      <c r="J16" s="114"/>
      <c r="K16" s="114"/>
      <c r="L16" s="114"/>
      <c r="M16" s="114"/>
      <c r="N16" s="193" t="str">
        <f>IF(D16="","",IF(รายชื่อนักเรียน!H13="ย้ายออก","ย้ายออก",IF(รายชื่อนักเรียน!H13="แขวนลอย","แขวนลอย",SUM(F16:M16))))</f>
        <v/>
      </c>
      <c r="O16" s="193" t="str">
        <f>IF(D16="","",IF(รายชื่อนักเรียน!H13="ย้ายออก","ย้ายออก",IF(รายชื่อนักเรียน!H13="แขวนลอย","แขวนลอย",IFERROR(AVERAGE(F16:M16),""))))</f>
        <v/>
      </c>
      <c r="P16" s="193" t="str">
        <f>IF(D16="","",IF(รายชื่อนักเรียน!H13="ย้ายออก","ย้ายออก",IF(รายชื่อนักเรียน!H13="แขวนลอย","แขวนลอย",ROUND(O16,0))))</f>
        <v/>
      </c>
      <c r="Q16" s="193" t="str">
        <f>IF(D16="","",IF(รายชื่อนักเรียน!H13="ย้ายออก","ย้ายออก",IF(รายชื่อนักเรียน!H13="แขวนลอย","แขวนลอย",(N16/80)*100)))</f>
        <v/>
      </c>
      <c r="R16" s="193" t="str">
        <f>IF(D16="","",IF(รายชื่อนักเรียน!H13="ย้ายออก","ย้ายออก",IF(รายชื่อนักเรียน!H13="แขวนลอย","แขวนลอย",ROUND(Q16,0))))</f>
        <v/>
      </c>
      <c r="S16" s="193" t="str">
        <f>IF(D16="","",IF(N16="","",IF(รายชื่อนักเรียน!H13="ย้ายออก","ย้ายออก",IF(รายชื่อนักเรียน!H13="แขวนลอย","แขวนลอย",IF(N16&gt;=ตั้งค่าประเมินคุณลักษณะ!$B$21,3,IF(N16&gt;=ตั้งค่าประเมินคุณลักษณะ!$B$22,2,IF(N16&gt;=ตั้งค่าประเมินคุณลักษณะ!$B$23,1,0)))))))</f>
        <v/>
      </c>
      <c r="T16" s="193" t="str">
        <f>IF(D16="","",IF(รายชื่อนักเรียน!H13="ย้ายออก","ย้ายออก",IF(รายชื่อนักเรียน!H13="แขวนลอย","แขวนลอย",_xlfn.IFNA(VLOOKUP(S16,รายการ!$I$2:$J$5,2,FALSE),""))))</f>
        <v/>
      </c>
    </row>
    <row r="17" spans="2:20" x14ac:dyDescent="0.35">
      <c r="B17" s="12"/>
      <c r="C17" s="115">
        <f>IF([1]รายชื่อนักเรียน!A14="","",[1]รายชื่อนักเรียน!A14)</f>
        <v>13</v>
      </c>
      <c r="D17" s="120" t="str">
        <f>IF(รายชื่อนักเรียน!D14="","",รายชื่อนักเรียน!D14&amp;รายชื่อนักเรียน!E14&amp; "  " &amp; รายชื่อนักเรียน!F14)</f>
        <v/>
      </c>
      <c r="E17" s="121"/>
      <c r="F17" s="114"/>
      <c r="G17" s="114"/>
      <c r="H17" s="114"/>
      <c r="I17" s="114"/>
      <c r="J17" s="114"/>
      <c r="K17" s="114"/>
      <c r="L17" s="114"/>
      <c r="M17" s="114"/>
      <c r="N17" s="193" t="str">
        <f>IF(D17="","",IF(รายชื่อนักเรียน!H14="ย้ายออก","ย้ายออก",IF(รายชื่อนักเรียน!H14="แขวนลอย","แขวนลอย",SUM(F17:M17))))</f>
        <v/>
      </c>
      <c r="O17" s="193" t="str">
        <f>IF(D17="","",IF(รายชื่อนักเรียน!H14="ย้ายออก","ย้ายออก",IF(รายชื่อนักเรียน!H14="แขวนลอย","แขวนลอย",IFERROR(AVERAGE(F17:M17),""))))</f>
        <v/>
      </c>
      <c r="P17" s="193" t="str">
        <f>IF(D17="","",IF(รายชื่อนักเรียน!H14="ย้ายออก","ย้ายออก",IF(รายชื่อนักเรียน!H14="แขวนลอย","แขวนลอย",ROUND(O17,0))))</f>
        <v/>
      </c>
      <c r="Q17" s="193" t="str">
        <f>IF(D17="","",IF(รายชื่อนักเรียน!H14="ย้ายออก","ย้ายออก",IF(รายชื่อนักเรียน!H14="แขวนลอย","แขวนลอย",(N17/80)*100)))</f>
        <v/>
      </c>
      <c r="R17" s="193" t="str">
        <f>IF(D17="","",IF(รายชื่อนักเรียน!H14="ย้ายออก","ย้ายออก",IF(รายชื่อนักเรียน!H14="แขวนลอย","แขวนลอย",ROUND(Q17,0))))</f>
        <v/>
      </c>
      <c r="S17" s="193" t="str">
        <f>IF(D17="","",IF(N17="","",IF(รายชื่อนักเรียน!H14="ย้ายออก","ย้ายออก",IF(รายชื่อนักเรียน!H14="แขวนลอย","แขวนลอย",IF(N17&gt;=ตั้งค่าประเมินคุณลักษณะ!$B$21,3,IF(N17&gt;=ตั้งค่าประเมินคุณลักษณะ!$B$22,2,IF(N17&gt;=ตั้งค่าประเมินคุณลักษณะ!$B$23,1,0)))))))</f>
        <v/>
      </c>
      <c r="T17" s="193" t="str">
        <f>IF(D17="","",IF(รายชื่อนักเรียน!H14="ย้ายออก","ย้ายออก",IF(รายชื่อนักเรียน!H14="แขวนลอย","แขวนลอย",_xlfn.IFNA(VLOOKUP(S17,รายการ!$I$2:$J$5,2,FALSE),""))))</f>
        <v/>
      </c>
    </row>
    <row r="18" spans="2:20" x14ac:dyDescent="0.35">
      <c r="B18" s="12"/>
      <c r="C18" s="115">
        <f>IF([1]รายชื่อนักเรียน!A15="","",[1]รายชื่อนักเรียน!A15)</f>
        <v>14</v>
      </c>
      <c r="D18" s="120" t="str">
        <f>IF(รายชื่อนักเรียน!D15="","",รายชื่อนักเรียน!D15&amp;รายชื่อนักเรียน!E15&amp; "  " &amp; รายชื่อนักเรียน!F15)</f>
        <v/>
      </c>
      <c r="E18" s="121"/>
      <c r="F18" s="114"/>
      <c r="G18" s="114"/>
      <c r="H18" s="114"/>
      <c r="I18" s="114"/>
      <c r="J18" s="114"/>
      <c r="K18" s="114"/>
      <c r="L18" s="114"/>
      <c r="M18" s="114"/>
      <c r="N18" s="193" t="str">
        <f>IF(D18="","",IF(รายชื่อนักเรียน!H15="ย้ายออก","ย้ายออก",IF(รายชื่อนักเรียน!H15="แขวนลอย","แขวนลอย",SUM(F18:M18))))</f>
        <v/>
      </c>
      <c r="O18" s="193" t="str">
        <f>IF(D18="","",IF(รายชื่อนักเรียน!H15="ย้ายออก","ย้ายออก",IF(รายชื่อนักเรียน!H15="แขวนลอย","แขวนลอย",IFERROR(AVERAGE(F18:M18),""))))</f>
        <v/>
      </c>
      <c r="P18" s="193" t="str">
        <f>IF(D18="","",IF(รายชื่อนักเรียน!H15="ย้ายออก","ย้ายออก",IF(รายชื่อนักเรียน!H15="แขวนลอย","แขวนลอย",ROUND(O18,0))))</f>
        <v/>
      </c>
      <c r="Q18" s="193" t="str">
        <f>IF(D18="","",IF(รายชื่อนักเรียน!H15="ย้ายออก","ย้ายออก",IF(รายชื่อนักเรียน!H15="แขวนลอย","แขวนลอย",(N18/80)*100)))</f>
        <v/>
      </c>
      <c r="R18" s="193" t="str">
        <f>IF(D18="","",IF(รายชื่อนักเรียน!H15="ย้ายออก","ย้ายออก",IF(รายชื่อนักเรียน!H15="แขวนลอย","แขวนลอย",ROUND(Q18,0))))</f>
        <v/>
      </c>
      <c r="S18" s="193" t="str">
        <f>IF(D18="","",IF(N18="","",IF(รายชื่อนักเรียน!H15="ย้ายออก","ย้ายออก",IF(รายชื่อนักเรียน!H15="แขวนลอย","แขวนลอย",IF(N18&gt;=ตั้งค่าประเมินคุณลักษณะ!$B$21,3,IF(N18&gt;=ตั้งค่าประเมินคุณลักษณะ!$B$22,2,IF(N18&gt;=ตั้งค่าประเมินคุณลักษณะ!$B$23,1,0)))))))</f>
        <v/>
      </c>
      <c r="T18" s="193" t="str">
        <f>IF(D18="","",IF(รายชื่อนักเรียน!H15="ย้ายออก","ย้ายออก",IF(รายชื่อนักเรียน!H15="แขวนลอย","แขวนลอย",_xlfn.IFNA(VLOOKUP(S18,รายการ!$I$2:$J$5,2,FALSE),""))))</f>
        <v/>
      </c>
    </row>
    <row r="19" spans="2:20" x14ac:dyDescent="0.35">
      <c r="B19" s="12"/>
      <c r="C19" s="115">
        <f>IF([1]รายชื่อนักเรียน!A16="","",[1]รายชื่อนักเรียน!A16)</f>
        <v>15</v>
      </c>
      <c r="D19" s="120" t="str">
        <f>IF(รายชื่อนักเรียน!D16="","",รายชื่อนักเรียน!D16&amp;รายชื่อนักเรียน!E16&amp; "  " &amp; รายชื่อนักเรียน!F16)</f>
        <v/>
      </c>
      <c r="E19" s="121"/>
      <c r="F19" s="114"/>
      <c r="G19" s="114"/>
      <c r="H19" s="114"/>
      <c r="I19" s="114"/>
      <c r="J19" s="114"/>
      <c r="K19" s="114"/>
      <c r="L19" s="114"/>
      <c r="M19" s="114"/>
      <c r="N19" s="193" t="str">
        <f>IF(D19="","",IF(รายชื่อนักเรียน!H16="ย้ายออก","ย้ายออก",IF(รายชื่อนักเรียน!H16="แขวนลอย","แขวนลอย",SUM(F19:M19))))</f>
        <v/>
      </c>
      <c r="O19" s="193" t="str">
        <f>IF(D19="","",IF(รายชื่อนักเรียน!H16="ย้ายออก","ย้ายออก",IF(รายชื่อนักเรียน!H16="แขวนลอย","แขวนลอย",IFERROR(AVERAGE(F19:M19),""))))</f>
        <v/>
      </c>
      <c r="P19" s="193" t="str">
        <f>IF(D19="","",IF(รายชื่อนักเรียน!H16="ย้ายออก","ย้ายออก",IF(รายชื่อนักเรียน!H16="แขวนลอย","แขวนลอย",ROUND(O19,0))))</f>
        <v/>
      </c>
      <c r="Q19" s="193" t="str">
        <f>IF(D19="","",IF(รายชื่อนักเรียน!H16="ย้ายออก","ย้ายออก",IF(รายชื่อนักเรียน!H16="แขวนลอย","แขวนลอย",(N19/80)*100)))</f>
        <v/>
      </c>
      <c r="R19" s="193" t="str">
        <f>IF(D19="","",IF(รายชื่อนักเรียน!H16="ย้ายออก","ย้ายออก",IF(รายชื่อนักเรียน!H16="แขวนลอย","แขวนลอย",ROUND(Q19,0))))</f>
        <v/>
      </c>
      <c r="S19" s="193" t="str">
        <f>IF(D19="","",IF(N19="","",IF(รายชื่อนักเรียน!H16="ย้ายออก","ย้ายออก",IF(รายชื่อนักเรียน!H16="แขวนลอย","แขวนลอย",IF(N19&gt;=ตั้งค่าประเมินคุณลักษณะ!$B$21,3,IF(N19&gt;=ตั้งค่าประเมินคุณลักษณะ!$B$22,2,IF(N19&gt;=ตั้งค่าประเมินคุณลักษณะ!$B$23,1,0)))))))</f>
        <v/>
      </c>
      <c r="T19" s="193" t="str">
        <f>IF(D19="","",IF(รายชื่อนักเรียน!H16="ย้ายออก","ย้ายออก",IF(รายชื่อนักเรียน!H16="แขวนลอย","แขวนลอย",_xlfn.IFNA(VLOOKUP(S19,รายการ!$I$2:$J$5,2,FALSE),""))))</f>
        <v/>
      </c>
    </row>
    <row r="20" spans="2:20" x14ac:dyDescent="0.35">
      <c r="B20" s="12"/>
      <c r="C20" s="115">
        <f>IF([1]รายชื่อนักเรียน!A17="","",[1]รายชื่อนักเรียน!A17)</f>
        <v>16</v>
      </c>
      <c r="D20" s="120" t="str">
        <f>IF(รายชื่อนักเรียน!D17="","",รายชื่อนักเรียน!D17&amp;รายชื่อนักเรียน!E17&amp; "  " &amp; รายชื่อนักเรียน!F17)</f>
        <v/>
      </c>
      <c r="E20" s="121"/>
      <c r="F20" s="114"/>
      <c r="G20" s="114"/>
      <c r="H20" s="114"/>
      <c r="I20" s="114"/>
      <c r="J20" s="114"/>
      <c r="K20" s="114"/>
      <c r="L20" s="114"/>
      <c r="M20" s="114"/>
      <c r="N20" s="193" t="str">
        <f>IF(D20="","",IF(รายชื่อนักเรียน!H17="ย้ายออก","ย้ายออก",IF(รายชื่อนักเรียน!H17="แขวนลอย","แขวนลอย",SUM(F20:M20))))</f>
        <v/>
      </c>
      <c r="O20" s="193" t="str">
        <f>IF(D20="","",IF(รายชื่อนักเรียน!H17="ย้ายออก","ย้ายออก",IF(รายชื่อนักเรียน!H17="แขวนลอย","แขวนลอย",IFERROR(AVERAGE(F20:M20),""))))</f>
        <v/>
      </c>
      <c r="P20" s="193" t="str">
        <f>IF(D20="","",IF(รายชื่อนักเรียน!H17="ย้ายออก","ย้ายออก",IF(รายชื่อนักเรียน!H17="แขวนลอย","แขวนลอย",ROUND(O20,0))))</f>
        <v/>
      </c>
      <c r="Q20" s="193" t="str">
        <f>IF(D20="","",IF(รายชื่อนักเรียน!H17="ย้ายออก","ย้ายออก",IF(รายชื่อนักเรียน!H17="แขวนลอย","แขวนลอย",(N20/80)*100)))</f>
        <v/>
      </c>
      <c r="R20" s="193" t="str">
        <f>IF(D20="","",IF(รายชื่อนักเรียน!H17="ย้ายออก","ย้ายออก",IF(รายชื่อนักเรียน!H17="แขวนลอย","แขวนลอย",ROUND(Q20,0))))</f>
        <v/>
      </c>
      <c r="S20" s="193" t="str">
        <f>IF(D20="","",IF(N20="","",IF(รายชื่อนักเรียน!H17="ย้ายออก","ย้ายออก",IF(รายชื่อนักเรียน!H17="แขวนลอย","แขวนลอย",IF(N20&gt;=ตั้งค่าประเมินคุณลักษณะ!$B$21,3,IF(N20&gt;=ตั้งค่าประเมินคุณลักษณะ!$B$22,2,IF(N20&gt;=ตั้งค่าประเมินคุณลักษณะ!$B$23,1,0)))))))</f>
        <v/>
      </c>
      <c r="T20" s="193" t="str">
        <f>IF(D20="","",IF(รายชื่อนักเรียน!H17="ย้ายออก","ย้ายออก",IF(รายชื่อนักเรียน!H17="แขวนลอย","แขวนลอย",_xlfn.IFNA(VLOOKUP(S20,รายการ!$I$2:$J$5,2,FALSE),""))))</f>
        <v/>
      </c>
    </row>
    <row r="21" spans="2:20" x14ac:dyDescent="0.35">
      <c r="B21" s="12"/>
      <c r="C21" s="115">
        <f>IF([1]รายชื่อนักเรียน!A18="","",[1]รายชื่อนักเรียน!A18)</f>
        <v>17</v>
      </c>
      <c r="D21" s="120" t="str">
        <f>IF(รายชื่อนักเรียน!D18="","",รายชื่อนักเรียน!D18&amp;รายชื่อนักเรียน!E18&amp; "  " &amp; รายชื่อนักเรียน!F18)</f>
        <v/>
      </c>
      <c r="E21" s="121"/>
      <c r="F21" s="114"/>
      <c r="G21" s="114"/>
      <c r="H21" s="114"/>
      <c r="I21" s="114"/>
      <c r="J21" s="114"/>
      <c r="K21" s="114"/>
      <c r="L21" s="114"/>
      <c r="M21" s="114"/>
      <c r="N21" s="193" t="str">
        <f>IF(D21="","",IF(รายชื่อนักเรียน!H18="ย้ายออก","ย้ายออก",IF(รายชื่อนักเรียน!H18="แขวนลอย","แขวนลอย",SUM(F21:M21))))</f>
        <v/>
      </c>
      <c r="O21" s="193" t="str">
        <f>IF(D21="","",IF(รายชื่อนักเรียน!H18="ย้ายออก","ย้ายออก",IF(รายชื่อนักเรียน!H18="แขวนลอย","แขวนลอย",IFERROR(AVERAGE(F21:M21),""))))</f>
        <v/>
      </c>
      <c r="P21" s="193" t="str">
        <f>IF(D21="","",IF(รายชื่อนักเรียน!H18="ย้ายออก","ย้ายออก",IF(รายชื่อนักเรียน!H18="แขวนลอย","แขวนลอย",ROUND(O21,0))))</f>
        <v/>
      </c>
      <c r="Q21" s="193" t="str">
        <f>IF(D21="","",IF(รายชื่อนักเรียน!H18="ย้ายออก","ย้ายออก",IF(รายชื่อนักเรียน!H18="แขวนลอย","แขวนลอย",(N21/80)*100)))</f>
        <v/>
      </c>
      <c r="R21" s="193" t="str">
        <f>IF(D21="","",IF(รายชื่อนักเรียน!H18="ย้ายออก","ย้ายออก",IF(รายชื่อนักเรียน!H18="แขวนลอย","แขวนลอย",ROUND(Q21,0))))</f>
        <v/>
      </c>
      <c r="S21" s="193" t="str">
        <f>IF(D21="","",IF(N21="","",IF(รายชื่อนักเรียน!H18="ย้ายออก","ย้ายออก",IF(รายชื่อนักเรียน!H18="แขวนลอย","แขวนลอย",IF(N21&gt;=ตั้งค่าประเมินคุณลักษณะ!$B$21,3,IF(N21&gt;=ตั้งค่าประเมินคุณลักษณะ!$B$22,2,IF(N21&gt;=ตั้งค่าประเมินคุณลักษณะ!$B$23,1,0)))))))</f>
        <v/>
      </c>
      <c r="T21" s="193" t="str">
        <f>IF(D21="","",IF(รายชื่อนักเรียน!H18="ย้ายออก","ย้ายออก",IF(รายชื่อนักเรียน!H18="แขวนลอย","แขวนลอย",_xlfn.IFNA(VLOOKUP(S21,รายการ!$I$2:$J$5,2,FALSE),""))))</f>
        <v/>
      </c>
    </row>
    <row r="22" spans="2:20" x14ac:dyDescent="0.35">
      <c r="B22" s="12"/>
      <c r="C22" s="115">
        <f>IF([1]รายชื่อนักเรียน!A19="","",[1]รายชื่อนักเรียน!A19)</f>
        <v>18</v>
      </c>
      <c r="D22" s="120" t="str">
        <f>IF(รายชื่อนักเรียน!D19="","",รายชื่อนักเรียน!D19&amp;รายชื่อนักเรียน!E19&amp; "  " &amp; รายชื่อนักเรียน!F19)</f>
        <v/>
      </c>
      <c r="E22" s="121"/>
      <c r="F22" s="114"/>
      <c r="G22" s="114"/>
      <c r="H22" s="114"/>
      <c r="I22" s="114"/>
      <c r="J22" s="114"/>
      <c r="K22" s="114"/>
      <c r="L22" s="114"/>
      <c r="M22" s="114"/>
      <c r="N22" s="193" t="str">
        <f>IF(D22="","",IF(รายชื่อนักเรียน!H19="ย้ายออก","ย้ายออก",IF(รายชื่อนักเรียน!H19="แขวนลอย","แขวนลอย",SUM(F22:M22))))</f>
        <v/>
      </c>
      <c r="O22" s="193" t="str">
        <f>IF(D22="","",IF(รายชื่อนักเรียน!H19="ย้ายออก","ย้ายออก",IF(รายชื่อนักเรียน!H19="แขวนลอย","แขวนลอย",IFERROR(AVERAGE(F22:M22),""))))</f>
        <v/>
      </c>
      <c r="P22" s="193" t="str">
        <f>IF(D22="","",IF(รายชื่อนักเรียน!H19="ย้ายออก","ย้ายออก",IF(รายชื่อนักเรียน!H19="แขวนลอย","แขวนลอย",ROUND(O22,0))))</f>
        <v/>
      </c>
      <c r="Q22" s="193" t="str">
        <f>IF(D22="","",IF(รายชื่อนักเรียน!H19="ย้ายออก","ย้ายออก",IF(รายชื่อนักเรียน!H19="แขวนลอย","แขวนลอย",(N22/80)*100)))</f>
        <v/>
      </c>
      <c r="R22" s="193" t="str">
        <f>IF(D22="","",IF(รายชื่อนักเรียน!H19="ย้ายออก","ย้ายออก",IF(รายชื่อนักเรียน!H19="แขวนลอย","แขวนลอย",ROUND(Q22,0))))</f>
        <v/>
      </c>
      <c r="S22" s="193" t="str">
        <f>IF(D22="","",IF(N22="","",IF(รายชื่อนักเรียน!H19="ย้ายออก","ย้ายออก",IF(รายชื่อนักเรียน!H19="แขวนลอย","แขวนลอย",IF(N22&gt;=ตั้งค่าประเมินคุณลักษณะ!$B$21,3,IF(N22&gt;=ตั้งค่าประเมินคุณลักษณะ!$B$22,2,IF(N22&gt;=ตั้งค่าประเมินคุณลักษณะ!$B$23,1,0)))))))</f>
        <v/>
      </c>
      <c r="T22" s="193" t="str">
        <f>IF(D22="","",IF(รายชื่อนักเรียน!H19="ย้ายออก","ย้ายออก",IF(รายชื่อนักเรียน!H19="แขวนลอย","แขวนลอย",_xlfn.IFNA(VLOOKUP(S22,รายการ!$I$2:$J$5,2,FALSE),""))))</f>
        <v/>
      </c>
    </row>
    <row r="23" spans="2:20" x14ac:dyDescent="0.35">
      <c r="B23" s="12"/>
      <c r="C23" s="115">
        <f>IF([1]รายชื่อนักเรียน!A20="","",[1]รายชื่อนักเรียน!A20)</f>
        <v>19</v>
      </c>
      <c r="D23" s="120" t="str">
        <f>IF(รายชื่อนักเรียน!D20="","",รายชื่อนักเรียน!D20&amp;รายชื่อนักเรียน!E20&amp; "  " &amp; รายชื่อนักเรียน!F20)</f>
        <v/>
      </c>
      <c r="E23" s="121"/>
      <c r="F23" s="114"/>
      <c r="G23" s="114"/>
      <c r="H23" s="114"/>
      <c r="I23" s="114"/>
      <c r="J23" s="114"/>
      <c r="K23" s="114"/>
      <c r="L23" s="114"/>
      <c r="M23" s="114"/>
      <c r="N23" s="193" t="str">
        <f>IF(D23="","",IF(รายชื่อนักเรียน!H20="ย้ายออก","ย้ายออก",IF(รายชื่อนักเรียน!H20="แขวนลอย","แขวนลอย",SUM(F23:M23))))</f>
        <v/>
      </c>
      <c r="O23" s="193" t="str">
        <f>IF(D23="","",IF(รายชื่อนักเรียน!H20="ย้ายออก","ย้ายออก",IF(รายชื่อนักเรียน!H20="แขวนลอย","แขวนลอย",IFERROR(AVERAGE(F23:M23),""))))</f>
        <v/>
      </c>
      <c r="P23" s="193" t="str">
        <f>IF(D23="","",IF(รายชื่อนักเรียน!H20="ย้ายออก","ย้ายออก",IF(รายชื่อนักเรียน!H20="แขวนลอย","แขวนลอย",ROUND(O23,0))))</f>
        <v/>
      </c>
      <c r="Q23" s="193" t="str">
        <f>IF(D23="","",IF(รายชื่อนักเรียน!H20="ย้ายออก","ย้ายออก",IF(รายชื่อนักเรียน!H20="แขวนลอย","แขวนลอย",(N23/80)*100)))</f>
        <v/>
      </c>
      <c r="R23" s="193" t="str">
        <f>IF(D23="","",IF(รายชื่อนักเรียน!H20="ย้ายออก","ย้ายออก",IF(รายชื่อนักเรียน!H20="แขวนลอย","แขวนลอย",ROUND(Q23,0))))</f>
        <v/>
      </c>
      <c r="S23" s="193" t="str">
        <f>IF(D23="","",IF(N23="","",IF(รายชื่อนักเรียน!H20="ย้ายออก","ย้ายออก",IF(รายชื่อนักเรียน!H20="แขวนลอย","แขวนลอย",IF(N23&gt;=ตั้งค่าประเมินคุณลักษณะ!$B$21,3,IF(N23&gt;=ตั้งค่าประเมินคุณลักษณะ!$B$22,2,IF(N23&gt;=ตั้งค่าประเมินคุณลักษณะ!$B$23,1,0)))))))</f>
        <v/>
      </c>
      <c r="T23" s="193" t="str">
        <f>IF(D23="","",IF(รายชื่อนักเรียน!H20="ย้ายออก","ย้ายออก",IF(รายชื่อนักเรียน!H20="แขวนลอย","แขวนลอย",_xlfn.IFNA(VLOOKUP(S23,รายการ!$I$2:$J$5,2,FALSE),""))))</f>
        <v/>
      </c>
    </row>
    <row r="24" spans="2:20" x14ac:dyDescent="0.35">
      <c r="B24" s="12"/>
      <c r="C24" s="115">
        <f>IF([1]รายชื่อนักเรียน!A21="","",[1]รายชื่อนักเรียน!A21)</f>
        <v>20</v>
      </c>
      <c r="D24" s="120" t="str">
        <f>IF(รายชื่อนักเรียน!D21="","",รายชื่อนักเรียน!D21&amp;รายชื่อนักเรียน!E21&amp; "  " &amp; รายชื่อนักเรียน!F21)</f>
        <v/>
      </c>
      <c r="E24" s="121"/>
      <c r="F24" s="114"/>
      <c r="G24" s="114"/>
      <c r="H24" s="114"/>
      <c r="I24" s="114"/>
      <c r="J24" s="114"/>
      <c r="K24" s="114"/>
      <c r="L24" s="114"/>
      <c r="M24" s="114"/>
      <c r="N24" s="193" t="str">
        <f>IF(D24="","",IF(รายชื่อนักเรียน!H21="ย้ายออก","ย้ายออก",IF(รายชื่อนักเรียน!H21="แขวนลอย","แขวนลอย",SUM(F24:M24))))</f>
        <v/>
      </c>
      <c r="O24" s="193" t="str">
        <f>IF(D24="","",IF(รายชื่อนักเรียน!H21="ย้ายออก","ย้ายออก",IF(รายชื่อนักเรียน!H21="แขวนลอย","แขวนลอย",IFERROR(AVERAGE(F24:M24),""))))</f>
        <v/>
      </c>
      <c r="P24" s="193" t="str">
        <f>IF(D24="","",IF(รายชื่อนักเรียน!H21="ย้ายออก","ย้ายออก",IF(รายชื่อนักเรียน!H21="แขวนลอย","แขวนลอย",ROUND(O24,0))))</f>
        <v/>
      </c>
      <c r="Q24" s="193" t="str">
        <f>IF(D24="","",IF(รายชื่อนักเรียน!H21="ย้ายออก","ย้ายออก",IF(รายชื่อนักเรียน!H21="แขวนลอย","แขวนลอย",(N24/80)*100)))</f>
        <v/>
      </c>
      <c r="R24" s="193" t="str">
        <f>IF(D24="","",IF(รายชื่อนักเรียน!H21="ย้ายออก","ย้ายออก",IF(รายชื่อนักเรียน!H21="แขวนลอย","แขวนลอย",ROUND(Q24,0))))</f>
        <v/>
      </c>
      <c r="S24" s="193" t="str">
        <f>IF(D24="","",IF(N24="","",IF(รายชื่อนักเรียน!H21="ย้ายออก","ย้ายออก",IF(รายชื่อนักเรียน!H21="แขวนลอย","แขวนลอย",IF(N24&gt;=ตั้งค่าประเมินคุณลักษณะ!$B$21,3,IF(N24&gt;=ตั้งค่าประเมินคุณลักษณะ!$B$22,2,IF(N24&gt;=ตั้งค่าประเมินคุณลักษณะ!$B$23,1,0)))))))</f>
        <v/>
      </c>
      <c r="T24" s="193" t="str">
        <f>IF(D24="","",IF(รายชื่อนักเรียน!H21="ย้ายออก","ย้ายออก",IF(รายชื่อนักเรียน!H21="แขวนลอย","แขวนลอย",_xlfn.IFNA(VLOOKUP(S24,รายการ!$I$2:$J$5,2,FALSE),""))))</f>
        <v/>
      </c>
    </row>
    <row r="25" spans="2:20" x14ac:dyDescent="0.35">
      <c r="B25" s="12"/>
      <c r="C25" s="115">
        <f>IF([1]รายชื่อนักเรียน!A22="","",[1]รายชื่อนักเรียน!A22)</f>
        <v>21</v>
      </c>
      <c r="D25" s="120" t="str">
        <f>IF(รายชื่อนักเรียน!D22="","",รายชื่อนักเรียน!D22&amp;รายชื่อนักเรียน!E22&amp; "  " &amp; รายชื่อนักเรียน!F22)</f>
        <v/>
      </c>
      <c r="E25" s="121"/>
      <c r="F25" s="114"/>
      <c r="G25" s="114"/>
      <c r="H25" s="114"/>
      <c r="I25" s="114"/>
      <c r="J25" s="114"/>
      <c r="K25" s="114"/>
      <c r="L25" s="114"/>
      <c r="M25" s="114"/>
      <c r="N25" s="193" t="str">
        <f>IF(D25="","",IF(รายชื่อนักเรียน!H22="ย้ายออก","ย้ายออก",IF(รายชื่อนักเรียน!H22="แขวนลอย","แขวนลอย",SUM(F25:M25))))</f>
        <v/>
      </c>
      <c r="O25" s="193" t="str">
        <f>IF(D25="","",IF(รายชื่อนักเรียน!H22="ย้ายออก","ย้ายออก",IF(รายชื่อนักเรียน!H22="แขวนลอย","แขวนลอย",IFERROR(AVERAGE(F25:M25),""))))</f>
        <v/>
      </c>
      <c r="P25" s="193" t="str">
        <f>IF(D25="","",IF(รายชื่อนักเรียน!H22="ย้ายออก","ย้ายออก",IF(รายชื่อนักเรียน!H22="แขวนลอย","แขวนลอย",ROUND(O25,0))))</f>
        <v/>
      </c>
      <c r="Q25" s="193" t="str">
        <f>IF(D25="","",IF(รายชื่อนักเรียน!H22="ย้ายออก","ย้ายออก",IF(รายชื่อนักเรียน!H22="แขวนลอย","แขวนลอย",(N25/80)*100)))</f>
        <v/>
      </c>
      <c r="R25" s="193" t="str">
        <f>IF(D25="","",IF(รายชื่อนักเรียน!H22="ย้ายออก","ย้ายออก",IF(รายชื่อนักเรียน!H22="แขวนลอย","แขวนลอย",ROUND(Q25,0))))</f>
        <v/>
      </c>
      <c r="S25" s="193" t="str">
        <f>IF(D25="","",IF(N25="","",IF(รายชื่อนักเรียน!H22="ย้ายออก","ย้ายออก",IF(รายชื่อนักเรียน!H22="แขวนลอย","แขวนลอย",IF(N25&gt;=ตั้งค่าประเมินคุณลักษณะ!$B$21,3,IF(N25&gt;=ตั้งค่าประเมินคุณลักษณะ!$B$22,2,IF(N25&gt;=ตั้งค่าประเมินคุณลักษณะ!$B$23,1,0)))))))</f>
        <v/>
      </c>
      <c r="T25" s="193" t="str">
        <f>IF(D25="","",IF(รายชื่อนักเรียน!H22="ย้ายออก","ย้ายออก",IF(รายชื่อนักเรียน!H22="แขวนลอย","แขวนลอย",_xlfn.IFNA(VLOOKUP(S25,รายการ!$I$2:$J$5,2,FALSE),""))))</f>
        <v/>
      </c>
    </row>
    <row r="26" spans="2:20" x14ac:dyDescent="0.35">
      <c r="B26" s="12"/>
      <c r="C26" s="115">
        <f>IF([1]รายชื่อนักเรียน!A23="","",[1]รายชื่อนักเรียน!A23)</f>
        <v>22</v>
      </c>
      <c r="D26" s="120" t="str">
        <f>IF(รายชื่อนักเรียน!D23="","",รายชื่อนักเรียน!D23&amp;รายชื่อนักเรียน!E23&amp; "  " &amp; รายชื่อนักเรียน!F23)</f>
        <v/>
      </c>
      <c r="E26" s="121"/>
      <c r="F26" s="114"/>
      <c r="G26" s="114"/>
      <c r="H26" s="114"/>
      <c r="I26" s="114"/>
      <c r="J26" s="114"/>
      <c r="K26" s="114"/>
      <c r="L26" s="114"/>
      <c r="M26" s="114"/>
      <c r="N26" s="193" t="str">
        <f>IF(D26="","",IF(รายชื่อนักเรียน!H23="ย้ายออก","ย้ายออก",IF(รายชื่อนักเรียน!H23="แขวนลอย","แขวนลอย",SUM(F26:M26))))</f>
        <v/>
      </c>
      <c r="O26" s="193" t="str">
        <f>IF(D26="","",IF(รายชื่อนักเรียน!H23="ย้ายออก","ย้ายออก",IF(รายชื่อนักเรียน!H23="แขวนลอย","แขวนลอย",IFERROR(AVERAGE(F26:M26),""))))</f>
        <v/>
      </c>
      <c r="P26" s="193" t="str">
        <f>IF(D26="","",IF(รายชื่อนักเรียน!H23="ย้ายออก","ย้ายออก",IF(รายชื่อนักเรียน!H23="แขวนลอย","แขวนลอย",ROUND(O26,0))))</f>
        <v/>
      </c>
      <c r="Q26" s="193" t="str">
        <f>IF(D26="","",IF(รายชื่อนักเรียน!H23="ย้ายออก","ย้ายออก",IF(รายชื่อนักเรียน!H23="แขวนลอย","แขวนลอย",(N26/80)*100)))</f>
        <v/>
      </c>
      <c r="R26" s="193" t="str">
        <f>IF(D26="","",IF(รายชื่อนักเรียน!H23="ย้ายออก","ย้ายออก",IF(รายชื่อนักเรียน!H23="แขวนลอย","แขวนลอย",ROUND(Q26,0))))</f>
        <v/>
      </c>
      <c r="S26" s="193" t="str">
        <f>IF(D26="","",IF(N26="","",IF(รายชื่อนักเรียน!H23="ย้ายออก","ย้ายออก",IF(รายชื่อนักเรียน!H23="แขวนลอย","แขวนลอย",IF(N26&gt;=ตั้งค่าประเมินคุณลักษณะ!$B$21,3,IF(N26&gt;=ตั้งค่าประเมินคุณลักษณะ!$B$22,2,IF(N26&gt;=ตั้งค่าประเมินคุณลักษณะ!$B$23,1,0)))))))</f>
        <v/>
      </c>
      <c r="T26" s="193" t="str">
        <f>IF(D26="","",IF(รายชื่อนักเรียน!H23="ย้ายออก","ย้ายออก",IF(รายชื่อนักเรียน!H23="แขวนลอย","แขวนลอย",_xlfn.IFNA(VLOOKUP(S26,รายการ!$I$2:$J$5,2,FALSE),""))))</f>
        <v/>
      </c>
    </row>
    <row r="27" spans="2:20" x14ac:dyDescent="0.35">
      <c r="B27" s="12"/>
      <c r="C27" s="115">
        <f>IF([1]รายชื่อนักเรียน!A24="","",[1]รายชื่อนักเรียน!A24)</f>
        <v>23</v>
      </c>
      <c r="D27" s="120" t="str">
        <f>IF(รายชื่อนักเรียน!D24="","",รายชื่อนักเรียน!D24&amp;รายชื่อนักเรียน!E24&amp; "  " &amp; รายชื่อนักเรียน!F24)</f>
        <v/>
      </c>
      <c r="E27" s="121"/>
      <c r="F27" s="114"/>
      <c r="G27" s="114"/>
      <c r="H27" s="114"/>
      <c r="I27" s="114"/>
      <c r="J27" s="114"/>
      <c r="K27" s="114"/>
      <c r="L27" s="114"/>
      <c r="M27" s="114"/>
      <c r="N27" s="193" t="str">
        <f>IF(D27="","",IF(รายชื่อนักเรียน!H24="ย้ายออก","ย้ายออก",IF(รายชื่อนักเรียน!H24="แขวนลอย","แขวนลอย",SUM(F27:M27))))</f>
        <v/>
      </c>
      <c r="O27" s="193" t="str">
        <f>IF(D27="","",IF(รายชื่อนักเรียน!H24="ย้ายออก","ย้ายออก",IF(รายชื่อนักเรียน!H24="แขวนลอย","แขวนลอย",IFERROR(AVERAGE(F27:M27),""))))</f>
        <v/>
      </c>
      <c r="P27" s="193" t="str">
        <f>IF(D27="","",IF(รายชื่อนักเรียน!H24="ย้ายออก","ย้ายออก",IF(รายชื่อนักเรียน!H24="แขวนลอย","แขวนลอย",ROUND(O27,0))))</f>
        <v/>
      </c>
      <c r="Q27" s="193" t="str">
        <f>IF(D27="","",IF(รายชื่อนักเรียน!H24="ย้ายออก","ย้ายออก",IF(รายชื่อนักเรียน!H24="แขวนลอย","แขวนลอย",(N27/80)*100)))</f>
        <v/>
      </c>
      <c r="R27" s="193" t="str">
        <f>IF(D27="","",IF(รายชื่อนักเรียน!H24="ย้ายออก","ย้ายออก",IF(รายชื่อนักเรียน!H24="แขวนลอย","แขวนลอย",ROUND(Q27,0))))</f>
        <v/>
      </c>
      <c r="S27" s="193" t="str">
        <f>IF(D27="","",IF(N27="","",IF(รายชื่อนักเรียน!H24="ย้ายออก","ย้ายออก",IF(รายชื่อนักเรียน!H24="แขวนลอย","แขวนลอย",IF(N27&gt;=ตั้งค่าประเมินคุณลักษณะ!$B$21,3,IF(N27&gt;=ตั้งค่าประเมินคุณลักษณะ!$B$22,2,IF(N27&gt;=ตั้งค่าประเมินคุณลักษณะ!$B$23,1,0)))))))</f>
        <v/>
      </c>
      <c r="T27" s="193" t="str">
        <f>IF(D27="","",IF(รายชื่อนักเรียน!H24="ย้ายออก","ย้ายออก",IF(รายชื่อนักเรียน!H24="แขวนลอย","แขวนลอย",_xlfn.IFNA(VLOOKUP(S27,รายการ!$I$2:$J$5,2,FALSE),""))))</f>
        <v/>
      </c>
    </row>
    <row r="28" spans="2:20" x14ac:dyDescent="0.35">
      <c r="B28" s="12"/>
      <c r="C28" s="115">
        <f>IF([1]รายชื่อนักเรียน!A25="","",[1]รายชื่อนักเรียน!A25)</f>
        <v>24</v>
      </c>
      <c r="D28" s="120" t="str">
        <f>IF(รายชื่อนักเรียน!D25="","",รายชื่อนักเรียน!D25&amp;รายชื่อนักเรียน!E25&amp; "  " &amp; รายชื่อนักเรียน!F25)</f>
        <v/>
      </c>
      <c r="E28" s="121"/>
      <c r="F28" s="114"/>
      <c r="G28" s="114"/>
      <c r="H28" s="114"/>
      <c r="I28" s="114"/>
      <c r="J28" s="114"/>
      <c r="K28" s="114"/>
      <c r="L28" s="114"/>
      <c r="M28" s="114"/>
      <c r="N28" s="193" t="str">
        <f>IF(D28="","",IF(รายชื่อนักเรียน!H25="ย้ายออก","ย้ายออก",IF(รายชื่อนักเรียน!H25="แขวนลอย","แขวนลอย",SUM(F28:M28))))</f>
        <v/>
      </c>
      <c r="O28" s="193" t="str">
        <f>IF(D28="","",IF(รายชื่อนักเรียน!H25="ย้ายออก","ย้ายออก",IF(รายชื่อนักเรียน!H25="แขวนลอย","แขวนลอย",IFERROR(AVERAGE(F28:M28),""))))</f>
        <v/>
      </c>
      <c r="P28" s="193" t="str">
        <f>IF(D28="","",IF(รายชื่อนักเรียน!H25="ย้ายออก","ย้ายออก",IF(รายชื่อนักเรียน!H25="แขวนลอย","แขวนลอย",ROUND(O28,0))))</f>
        <v/>
      </c>
      <c r="Q28" s="193" t="str">
        <f>IF(D28="","",IF(รายชื่อนักเรียน!H25="ย้ายออก","ย้ายออก",IF(รายชื่อนักเรียน!H25="แขวนลอย","แขวนลอย",(N28/80)*100)))</f>
        <v/>
      </c>
      <c r="R28" s="193" t="str">
        <f>IF(D28="","",IF(รายชื่อนักเรียน!H25="ย้ายออก","ย้ายออก",IF(รายชื่อนักเรียน!H25="แขวนลอย","แขวนลอย",ROUND(Q28,0))))</f>
        <v/>
      </c>
      <c r="S28" s="193" t="str">
        <f>IF(D28="","",IF(N28="","",IF(รายชื่อนักเรียน!H25="ย้ายออก","ย้ายออก",IF(รายชื่อนักเรียน!H25="แขวนลอย","แขวนลอย",IF(N28&gt;=ตั้งค่าประเมินคุณลักษณะ!$B$21,3,IF(N28&gt;=ตั้งค่าประเมินคุณลักษณะ!$B$22,2,IF(N28&gt;=ตั้งค่าประเมินคุณลักษณะ!$B$23,1,0)))))))</f>
        <v/>
      </c>
      <c r="T28" s="193" t="str">
        <f>IF(D28="","",IF(รายชื่อนักเรียน!H25="ย้ายออก","ย้ายออก",IF(รายชื่อนักเรียน!H25="แขวนลอย","แขวนลอย",_xlfn.IFNA(VLOOKUP(S28,รายการ!$I$2:$J$5,2,FALSE),""))))</f>
        <v/>
      </c>
    </row>
    <row r="29" spans="2:20" x14ac:dyDescent="0.35">
      <c r="B29" s="12"/>
      <c r="C29" s="115">
        <f>IF([1]รายชื่อนักเรียน!A26="","",[1]รายชื่อนักเรียน!A26)</f>
        <v>25</v>
      </c>
      <c r="D29" s="120" t="str">
        <f>IF(รายชื่อนักเรียน!D26="","",รายชื่อนักเรียน!D26&amp;รายชื่อนักเรียน!E26&amp; "  " &amp; รายชื่อนักเรียน!F26)</f>
        <v/>
      </c>
      <c r="E29" s="121"/>
      <c r="F29" s="114"/>
      <c r="G29" s="114"/>
      <c r="H29" s="114"/>
      <c r="I29" s="114"/>
      <c r="J29" s="114"/>
      <c r="K29" s="114"/>
      <c r="L29" s="114"/>
      <c r="M29" s="114"/>
      <c r="N29" s="193" t="str">
        <f>IF(D29="","",IF(รายชื่อนักเรียน!H26="ย้ายออก","ย้ายออก",IF(รายชื่อนักเรียน!H26="แขวนลอย","แขวนลอย",SUM(F29:M29))))</f>
        <v/>
      </c>
      <c r="O29" s="193" t="str">
        <f>IF(D29="","",IF(รายชื่อนักเรียน!H26="ย้ายออก","ย้ายออก",IF(รายชื่อนักเรียน!H26="แขวนลอย","แขวนลอย",IFERROR(AVERAGE(F29:M29),""))))</f>
        <v/>
      </c>
      <c r="P29" s="193" t="str">
        <f>IF(D29="","",IF(รายชื่อนักเรียน!H26="ย้ายออก","ย้ายออก",IF(รายชื่อนักเรียน!H26="แขวนลอย","แขวนลอย",ROUND(O29,0))))</f>
        <v/>
      </c>
      <c r="Q29" s="193" t="str">
        <f>IF(D29="","",IF(รายชื่อนักเรียน!H26="ย้ายออก","ย้ายออก",IF(รายชื่อนักเรียน!H26="แขวนลอย","แขวนลอย",(N29/80)*100)))</f>
        <v/>
      </c>
      <c r="R29" s="193" t="str">
        <f>IF(D29="","",IF(รายชื่อนักเรียน!H26="ย้ายออก","ย้ายออก",IF(รายชื่อนักเรียน!H26="แขวนลอย","แขวนลอย",ROUND(Q29,0))))</f>
        <v/>
      </c>
      <c r="S29" s="193" t="str">
        <f>IF(D29="","",IF(N29="","",IF(รายชื่อนักเรียน!H26="ย้ายออก","ย้ายออก",IF(รายชื่อนักเรียน!H26="แขวนลอย","แขวนลอย",IF(N29&gt;=ตั้งค่าประเมินคุณลักษณะ!$B$21,3,IF(N29&gt;=ตั้งค่าประเมินคุณลักษณะ!$B$22,2,IF(N29&gt;=ตั้งค่าประเมินคุณลักษณะ!$B$23,1,0)))))))</f>
        <v/>
      </c>
      <c r="T29" s="193" t="str">
        <f>IF(D29="","",IF(รายชื่อนักเรียน!H26="ย้ายออก","ย้ายออก",IF(รายชื่อนักเรียน!H26="แขวนลอย","แขวนลอย",_xlfn.IFNA(VLOOKUP(S29,รายการ!$I$2:$J$5,2,FALSE),""))))</f>
        <v/>
      </c>
    </row>
    <row r="30" spans="2:20" x14ac:dyDescent="0.35">
      <c r="B30" s="12"/>
      <c r="C30" s="115">
        <f>IF([1]รายชื่อนักเรียน!A27="","",[1]รายชื่อนักเรียน!A27)</f>
        <v>26</v>
      </c>
      <c r="D30" s="120" t="str">
        <f>IF(รายชื่อนักเรียน!D27="","",รายชื่อนักเรียน!D27&amp;รายชื่อนักเรียน!E27&amp; "  " &amp; รายชื่อนักเรียน!F27)</f>
        <v/>
      </c>
      <c r="E30" s="121"/>
      <c r="F30" s="114"/>
      <c r="G30" s="114"/>
      <c r="H30" s="114"/>
      <c r="I30" s="114"/>
      <c r="J30" s="114"/>
      <c r="K30" s="114"/>
      <c r="L30" s="114"/>
      <c r="M30" s="114"/>
      <c r="N30" s="193" t="str">
        <f>IF(D30="","",IF(รายชื่อนักเรียน!H27="ย้ายออก","ย้ายออก",IF(รายชื่อนักเรียน!H27="แขวนลอย","แขวนลอย",SUM(F30:M30))))</f>
        <v/>
      </c>
      <c r="O30" s="193" t="str">
        <f>IF(D30="","",IF(รายชื่อนักเรียน!H27="ย้ายออก","ย้ายออก",IF(รายชื่อนักเรียน!H27="แขวนลอย","แขวนลอย",IFERROR(AVERAGE(F30:M30),""))))</f>
        <v/>
      </c>
      <c r="P30" s="193" t="str">
        <f>IF(D30="","",IF(รายชื่อนักเรียน!H27="ย้ายออก","ย้ายออก",IF(รายชื่อนักเรียน!H27="แขวนลอย","แขวนลอย",ROUND(O30,0))))</f>
        <v/>
      </c>
      <c r="Q30" s="193" t="str">
        <f>IF(D30="","",IF(รายชื่อนักเรียน!H27="ย้ายออก","ย้ายออก",IF(รายชื่อนักเรียน!H27="แขวนลอย","แขวนลอย",(N30/80)*100)))</f>
        <v/>
      </c>
      <c r="R30" s="193" t="str">
        <f>IF(D30="","",IF(รายชื่อนักเรียน!H27="ย้ายออก","ย้ายออก",IF(รายชื่อนักเรียน!H27="แขวนลอย","แขวนลอย",ROUND(Q30,0))))</f>
        <v/>
      </c>
      <c r="S30" s="193" t="str">
        <f>IF(D30="","",IF(N30="","",IF(รายชื่อนักเรียน!H27="ย้ายออก","ย้ายออก",IF(รายชื่อนักเรียน!H27="แขวนลอย","แขวนลอย",IF(N30&gt;=ตั้งค่าประเมินคุณลักษณะ!$B$21,3,IF(N30&gt;=ตั้งค่าประเมินคุณลักษณะ!$B$22,2,IF(N30&gt;=ตั้งค่าประเมินคุณลักษณะ!$B$23,1,0)))))))</f>
        <v/>
      </c>
      <c r="T30" s="193" t="str">
        <f>IF(D30="","",IF(รายชื่อนักเรียน!H27="ย้ายออก","ย้ายออก",IF(รายชื่อนักเรียน!H27="แขวนลอย","แขวนลอย",_xlfn.IFNA(VLOOKUP(S30,รายการ!$I$2:$J$5,2,FALSE),""))))</f>
        <v/>
      </c>
    </row>
    <row r="31" spans="2:20" x14ac:dyDescent="0.35">
      <c r="B31" s="12"/>
      <c r="C31" s="115">
        <f>IF([1]รายชื่อนักเรียน!A28="","",[1]รายชื่อนักเรียน!A28)</f>
        <v>27</v>
      </c>
      <c r="D31" s="120" t="str">
        <f>IF(รายชื่อนักเรียน!D28="","",รายชื่อนักเรียน!D28&amp;รายชื่อนักเรียน!E28&amp; "  " &amp; รายชื่อนักเรียน!F28)</f>
        <v/>
      </c>
      <c r="E31" s="121"/>
      <c r="F31" s="114"/>
      <c r="G31" s="114"/>
      <c r="H31" s="114"/>
      <c r="I31" s="114"/>
      <c r="J31" s="114"/>
      <c r="K31" s="114"/>
      <c r="L31" s="114"/>
      <c r="M31" s="114"/>
      <c r="N31" s="193" t="str">
        <f>IF(D31="","",IF(รายชื่อนักเรียน!H28="ย้ายออก","ย้ายออก",IF(รายชื่อนักเรียน!H28="แขวนลอย","แขวนลอย",SUM(F31:M31))))</f>
        <v/>
      </c>
      <c r="O31" s="193" t="str">
        <f>IF(D31="","",IF(รายชื่อนักเรียน!H28="ย้ายออก","ย้ายออก",IF(รายชื่อนักเรียน!H28="แขวนลอย","แขวนลอย",IFERROR(AVERAGE(F31:M31),""))))</f>
        <v/>
      </c>
      <c r="P31" s="193" t="str">
        <f>IF(D31="","",IF(รายชื่อนักเรียน!H28="ย้ายออก","ย้ายออก",IF(รายชื่อนักเรียน!H28="แขวนลอย","แขวนลอย",ROUND(O31,0))))</f>
        <v/>
      </c>
      <c r="Q31" s="193" t="str">
        <f>IF(D31="","",IF(รายชื่อนักเรียน!H28="ย้ายออก","ย้ายออก",IF(รายชื่อนักเรียน!H28="แขวนลอย","แขวนลอย",(N31/80)*100)))</f>
        <v/>
      </c>
      <c r="R31" s="193" t="str">
        <f>IF(D31="","",IF(รายชื่อนักเรียน!H28="ย้ายออก","ย้ายออก",IF(รายชื่อนักเรียน!H28="แขวนลอย","แขวนลอย",ROUND(Q31,0))))</f>
        <v/>
      </c>
      <c r="S31" s="193" t="str">
        <f>IF(D31="","",IF(N31="","",IF(รายชื่อนักเรียน!H28="ย้ายออก","ย้ายออก",IF(รายชื่อนักเรียน!H28="แขวนลอย","แขวนลอย",IF(N31&gt;=ตั้งค่าประเมินคุณลักษณะ!$B$21,3,IF(N31&gt;=ตั้งค่าประเมินคุณลักษณะ!$B$22,2,IF(N31&gt;=ตั้งค่าประเมินคุณลักษณะ!$B$23,1,0)))))))</f>
        <v/>
      </c>
      <c r="T31" s="193" t="str">
        <f>IF(D31="","",IF(รายชื่อนักเรียน!H28="ย้ายออก","ย้ายออก",IF(รายชื่อนักเรียน!H28="แขวนลอย","แขวนลอย",_xlfn.IFNA(VLOOKUP(S31,รายการ!$I$2:$J$5,2,FALSE),""))))</f>
        <v/>
      </c>
    </row>
    <row r="32" spans="2:20" x14ac:dyDescent="0.35">
      <c r="B32" s="12"/>
      <c r="C32" s="115">
        <f>IF([1]รายชื่อนักเรียน!A29="","",[1]รายชื่อนักเรียน!A29)</f>
        <v>28</v>
      </c>
      <c r="D32" s="120" t="str">
        <f>IF(รายชื่อนักเรียน!D29="","",รายชื่อนักเรียน!D29&amp;รายชื่อนักเรียน!E29&amp; "  " &amp; รายชื่อนักเรียน!F29)</f>
        <v/>
      </c>
      <c r="E32" s="121"/>
      <c r="F32" s="114"/>
      <c r="G32" s="114"/>
      <c r="H32" s="114"/>
      <c r="I32" s="114"/>
      <c r="J32" s="114"/>
      <c r="K32" s="114"/>
      <c r="L32" s="114"/>
      <c r="M32" s="114"/>
      <c r="N32" s="193" t="str">
        <f>IF(D32="","",IF(รายชื่อนักเรียน!H29="ย้ายออก","ย้ายออก",IF(รายชื่อนักเรียน!H29="แขวนลอย","แขวนลอย",SUM(F32:M32))))</f>
        <v/>
      </c>
      <c r="O32" s="193" t="str">
        <f>IF(D32="","",IF(รายชื่อนักเรียน!H29="ย้ายออก","ย้ายออก",IF(รายชื่อนักเรียน!H29="แขวนลอย","แขวนลอย",IFERROR(AVERAGE(F32:M32),""))))</f>
        <v/>
      </c>
      <c r="P32" s="193" t="str">
        <f>IF(D32="","",IF(รายชื่อนักเรียน!H29="ย้ายออก","ย้ายออก",IF(รายชื่อนักเรียน!H29="แขวนลอย","แขวนลอย",ROUND(O32,0))))</f>
        <v/>
      </c>
      <c r="Q32" s="193" t="str">
        <f>IF(D32="","",IF(รายชื่อนักเรียน!H29="ย้ายออก","ย้ายออก",IF(รายชื่อนักเรียน!H29="แขวนลอย","แขวนลอย",(N32/80)*100)))</f>
        <v/>
      </c>
      <c r="R32" s="193" t="str">
        <f>IF(D32="","",IF(รายชื่อนักเรียน!H29="ย้ายออก","ย้ายออก",IF(รายชื่อนักเรียน!H29="แขวนลอย","แขวนลอย",ROUND(Q32,0))))</f>
        <v/>
      </c>
      <c r="S32" s="193" t="str">
        <f>IF(D32="","",IF(N32="","",IF(รายชื่อนักเรียน!H29="ย้ายออก","ย้ายออก",IF(รายชื่อนักเรียน!H29="แขวนลอย","แขวนลอย",IF(N32&gt;=ตั้งค่าประเมินคุณลักษณะ!$B$21,3,IF(N32&gt;=ตั้งค่าประเมินคุณลักษณะ!$B$22,2,IF(N32&gt;=ตั้งค่าประเมินคุณลักษณะ!$B$23,1,0)))))))</f>
        <v/>
      </c>
      <c r="T32" s="193" t="str">
        <f>IF(D32="","",IF(รายชื่อนักเรียน!H29="ย้ายออก","ย้ายออก",IF(รายชื่อนักเรียน!H29="แขวนลอย","แขวนลอย",_xlfn.IFNA(VLOOKUP(S32,รายการ!$I$2:$J$5,2,FALSE),""))))</f>
        <v/>
      </c>
    </row>
    <row r="33" spans="2:20" x14ac:dyDescent="0.35">
      <c r="B33" s="12"/>
      <c r="C33" s="115">
        <f>IF([1]รายชื่อนักเรียน!A30="","",[1]รายชื่อนักเรียน!A30)</f>
        <v>29</v>
      </c>
      <c r="D33" s="120" t="str">
        <f>IF(รายชื่อนักเรียน!D30="","",รายชื่อนักเรียน!D30&amp;รายชื่อนักเรียน!E30&amp; "  " &amp; รายชื่อนักเรียน!F30)</f>
        <v/>
      </c>
      <c r="E33" s="121"/>
      <c r="F33" s="114"/>
      <c r="G33" s="114"/>
      <c r="H33" s="114"/>
      <c r="I33" s="114"/>
      <c r="J33" s="114"/>
      <c r="K33" s="114"/>
      <c r="L33" s="114"/>
      <c r="M33" s="114"/>
      <c r="N33" s="193" t="str">
        <f>IF(D33="","",IF(รายชื่อนักเรียน!H30="ย้ายออก","ย้ายออก",IF(รายชื่อนักเรียน!H30="แขวนลอย","แขวนลอย",SUM(F33:M33))))</f>
        <v/>
      </c>
      <c r="O33" s="193" t="str">
        <f>IF(D33="","",IF(รายชื่อนักเรียน!H30="ย้ายออก","ย้ายออก",IF(รายชื่อนักเรียน!H30="แขวนลอย","แขวนลอย",IFERROR(AVERAGE(F33:M33),""))))</f>
        <v/>
      </c>
      <c r="P33" s="193" t="str">
        <f>IF(D33="","",IF(รายชื่อนักเรียน!H30="ย้ายออก","ย้ายออก",IF(รายชื่อนักเรียน!H30="แขวนลอย","แขวนลอย",ROUND(O33,0))))</f>
        <v/>
      </c>
      <c r="Q33" s="193" t="str">
        <f>IF(D33="","",IF(รายชื่อนักเรียน!H30="ย้ายออก","ย้ายออก",IF(รายชื่อนักเรียน!H30="แขวนลอย","แขวนลอย",(N33/80)*100)))</f>
        <v/>
      </c>
      <c r="R33" s="193" t="str">
        <f>IF(D33="","",IF(รายชื่อนักเรียน!H30="ย้ายออก","ย้ายออก",IF(รายชื่อนักเรียน!H30="แขวนลอย","แขวนลอย",ROUND(Q33,0))))</f>
        <v/>
      </c>
      <c r="S33" s="193" t="str">
        <f>IF(D33="","",IF(N33="","",IF(รายชื่อนักเรียน!H30="ย้ายออก","ย้ายออก",IF(รายชื่อนักเรียน!H30="แขวนลอย","แขวนลอย",IF(N33&gt;=ตั้งค่าประเมินคุณลักษณะ!$B$21,3,IF(N33&gt;=ตั้งค่าประเมินคุณลักษณะ!$B$22,2,IF(N33&gt;=ตั้งค่าประเมินคุณลักษณะ!$B$23,1,0)))))))</f>
        <v/>
      </c>
      <c r="T33" s="193" t="str">
        <f>IF(D33="","",IF(รายชื่อนักเรียน!H30="ย้ายออก","ย้ายออก",IF(รายชื่อนักเรียน!H30="แขวนลอย","แขวนลอย",_xlfn.IFNA(VLOOKUP(S33,รายการ!$I$2:$J$5,2,FALSE),""))))</f>
        <v/>
      </c>
    </row>
    <row r="34" spans="2:20" x14ac:dyDescent="0.35">
      <c r="B34" s="12"/>
      <c r="C34" s="115">
        <f>IF([1]รายชื่อนักเรียน!A31="","",[1]รายชื่อนักเรียน!A31)</f>
        <v>30</v>
      </c>
      <c r="D34" s="120" t="str">
        <f>IF(รายชื่อนักเรียน!D31="","",รายชื่อนักเรียน!D31&amp;รายชื่อนักเรียน!E31&amp; "  " &amp; รายชื่อนักเรียน!F31)</f>
        <v/>
      </c>
      <c r="E34" s="121"/>
      <c r="F34" s="114"/>
      <c r="G34" s="114"/>
      <c r="H34" s="114"/>
      <c r="I34" s="114"/>
      <c r="J34" s="114"/>
      <c r="K34" s="114"/>
      <c r="L34" s="114"/>
      <c r="M34" s="114"/>
      <c r="N34" s="193" t="str">
        <f>IF(D34="","",IF(รายชื่อนักเรียน!H31="ย้ายออก","ย้ายออก",IF(รายชื่อนักเรียน!H31="แขวนลอย","แขวนลอย",SUM(F34:M34))))</f>
        <v/>
      </c>
      <c r="O34" s="193" t="str">
        <f>IF(D34="","",IF(รายชื่อนักเรียน!H31="ย้ายออก","ย้ายออก",IF(รายชื่อนักเรียน!H31="แขวนลอย","แขวนลอย",IFERROR(AVERAGE(F34:M34),""))))</f>
        <v/>
      </c>
      <c r="P34" s="193" t="str">
        <f>IF(D34="","",IF(รายชื่อนักเรียน!H31="ย้ายออก","ย้ายออก",IF(รายชื่อนักเรียน!H31="แขวนลอย","แขวนลอย",ROUND(O34,0))))</f>
        <v/>
      </c>
      <c r="Q34" s="193" t="str">
        <f>IF(D34="","",IF(รายชื่อนักเรียน!H31="ย้ายออก","ย้ายออก",IF(รายชื่อนักเรียน!H31="แขวนลอย","แขวนลอย",(N34/80)*100)))</f>
        <v/>
      </c>
      <c r="R34" s="193" t="str">
        <f>IF(D34="","",IF(รายชื่อนักเรียน!H31="ย้ายออก","ย้ายออก",IF(รายชื่อนักเรียน!H31="แขวนลอย","แขวนลอย",ROUND(Q34,0))))</f>
        <v/>
      </c>
      <c r="S34" s="193" t="str">
        <f>IF(D34="","",IF(N34="","",IF(รายชื่อนักเรียน!H31="ย้ายออก","ย้ายออก",IF(รายชื่อนักเรียน!H31="แขวนลอย","แขวนลอย",IF(N34&gt;=ตั้งค่าประเมินคุณลักษณะ!$B$21,3,IF(N34&gt;=ตั้งค่าประเมินคุณลักษณะ!$B$22,2,IF(N34&gt;=ตั้งค่าประเมินคุณลักษณะ!$B$23,1,0)))))))</f>
        <v/>
      </c>
      <c r="T34" s="193" t="str">
        <f>IF(D34="","",IF(รายชื่อนักเรียน!H31="ย้ายออก","ย้ายออก",IF(รายชื่อนักเรียน!H31="แขวนลอย","แขวนลอย",_xlfn.IFNA(VLOOKUP(S34,รายการ!$I$2:$J$5,2,FALSE),""))))</f>
        <v/>
      </c>
    </row>
    <row r="35" spans="2:20" x14ac:dyDescent="0.35">
      <c r="B35" s="12"/>
      <c r="C35" s="115">
        <f>IF([1]รายชื่อนักเรียน!A32="","",[1]รายชื่อนักเรียน!A32)</f>
        <v>31</v>
      </c>
      <c r="D35" s="120" t="str">
        <f>IF(รายชื่อนักเรียน!D32="","",รายชื่อนักเรียน!D32&amp;รายชื่อนักเรียน!E32&amp; "  " &amp; รายชื่อนักเรียน!F32)</f>
        <v/>
      </c>
      <c r="E35" s="121"/>
      <c r="F35" s="114"/>
      <c r="G35" s="114"/>
      <c r="H35" s="114"/>
      <c r="I35" s="114"/>
      <c r="J35" s="114"/>
      <c r="K35" s="114"/>
      <c r="L35" s="114"/>
      <c r="M35" s="114"/>
      <c r="N35" s="193" t="str">
        <f>IF(D35="","",IF(รายชื่อนักเรียน!H32="ย้ายออก","ย้ายออก",IF(รายชื่อนักเรียน!H32="แขวนลอย","แขวนลอย",SUM(F35:M35))))</f>
        <v/>
      </c>
      <c r="O35" s="193" t="str">
        <f>IF(D35="","",IF(รายชื่อนักเรียน!H32="ย้ายออก","ย้ายออก",IF(รายชื่อนักเรียน!H32="แขวนลอย","แขวนลอย",IFERROR(AVERAGE(F35:M35),""))))</f>
        <v/>
      </c>
      <c r="P35" s="193" t="str">
        <f>IF(D35="","",IF(รายชื่อนักเรียน!H32="ย้ายออก","ย้ายออก",IF(รายชื่อนักเรียน!H32="แขวนลอย","แขวนลอย",ROUND(O35,0))))</f>
        <v/>
      </c>
      <c r="Q35" s="193" t="str">
        <f>IF(D35="","",IF(รายชื่อนักเรียน!H32="ย้ายออก","ย้ายออก",IF(รายชื่อนักเรียน!H32="แขวนลอย","แขวนลอย",(N35/80)*100)))</f>
        <v/>
      </c>
      <c r="R35" s="193" t="str">
        <f>IF(D35="","",IF(รายชื่อนักเรียน!H32="ย้ายออก","ย้ายออก",IF(รายชื่อนักเรียน!H32="แขวนลอย","แขวนลอย",ROUND(Q35,0))))</f>
        <v/>
      </c>
      <c r="S35" s="193" t="str">
        <f>IF(D35="","",IF(N35="","",IF(รายชื่อนักเรียน!H32="ย้ายออก","ย้ายออก",IF(รายชื่อนักเรียน!H32="แขวนลอย","แขวนลอย",IF(N35&gt;=ตั้งค่าประเมินคุณลักษณะ!$B$21,3,IF(N35&gt;=ตั้งค่าประเมินคุณลักษณะ!$B$22,2,IF(N35&gt;=ตั้งค่าประเมินคุณลักษณะ!$B$23,1,0)))))))</f>
        <v/>
      </c>
      <c r="T35" s="193" t="str">
        <f>IF(D35="","",IF(รายชื่อนักเรียน!H32="ย้ายออก","ย้ายออก",IF(รายชื่อนักเรียน!H32="แขวนลอย","แขวนลอย",_xlfn.IFNA(VLOOKUP(S35,รายการ!$I$2:$J$5,2,FALSE),""))))</f>
        <v/>
      </c>
    </row>
    <row r="36" spans="2:20" x14ac:dyDescent="0.35">
      <c r="B36" s="12"/>
      <c r="C36" s="115">
        <f>IF([1]รายชื่อนักเรียน!A33="","",[1]รายชื่อนักเรียน!A33)</f>
        <v>32</v>
      </c>
      <c r="D36" s="120" t="str">
        <f>IF(รายชื่อนักเรียน!D33="","",รายชื่อนักเรียน!D33&amp;รายชื่อนักเรียน!E33&amp; "  " &amp; รายชื่อนักเรียน!F33)</f>
        <v/>
      </c>
      <c r="E36" s="121"/>
      <c r="F36" s="114"/>
      <c r="G36" s="114"/>
      <c r="H36" s="114"/>
      <c r="I36" s="114"/>
      <c r="J36" s="114"/>
      <c r="K36" s="114"/>
      <c r="L36" s="114"/>
      <c r="M36" s="114"/>
      <c r="N36" s="193" t="str">
        <f>IF(D36="","",IF(รายชื่อนักเรียน!H33="ย้ายออก","ย้ายออก",IF(รายชื่อนักเรียน!H33="แขวนลอย","แขวนลอย",SUM(F36:M36))))</f>
        <v/>
      </c>
      <c r="O36" s="193" t="str">
        <f>IF(D36="","",IF(รายชื่อนักเรียน!H33="ย้ายออก","ย้ายออก",IF(รายชื่อนักเรียน!H33="แขวนลอย","แขวนลอย",IFERROR(AVERAGE(F36:M36),""))))</f>
        <v/>
      </c>
      <c r="P36" s="193" t="str">
        <f>IF(D36="","",IF(รายชื่อนักเรียน!H33="ย้ายออก","ย้ายออก",IF(รายชื่อนักเรียน!H33="แขวนลอย","แขวนลอย",ROUND(O36,0))))</f>
        <v/>
      </c>
      <c r="Q36" s="193" t="str">
        <f>IF(D36="","",IF(รายชื่อนักเรียน!H33="ย้ายออก","ย้ายออก",IF(รายชื่อนักเรียน!H33="แขวนลอย","แขวนลอย",(N36/80)*100)))</f>
        <v/>
      </c>
      <c r="R36" s="193" t="str">
        <f>IF(D36="","",IF(รายชื่อนักเรียน!H33="ย้ายออก","ย้ายออก",IF(รายชื่อนักเรียน!H33="แขวนลอย","แขวนลอย",ROUND(Q36,0))))</f>
        <v/>
      </c>
      <c r="S36" s="193" t="str">
        <f>IF(D36="","",IF(N36="","",IF(รายชื่อนักเรียน!H33="ย้ายออก","ย้ายออก",IF(รายชื่อนักเรียน!H33="แขวนลอย","แขวนลอย",IF(N36&gt;=ตั้งค่าประเมินคุณลักษณะ!$B$21,3,IF(N36&gt;=ตั้งค่าประเมินคุณลักษณะ!$B$22,2,IF(N36&gt;=ตั้งค่าประเมินคุณลักษณะ!$B$23,1,0)))))))</f>
        <v/>
      </c>
      <c r="T36" s="193" t="str">
        <f>IF(D36="","",IF(รายชื่อนักเรียน!H33="ย้ายออก","ย้ายออก",IF(รายชื่อนักเรียน!H33="แขวนลอย","แขวนลอย",_xlfn.IFNA(VLOOKUP(S36,รายการ!$I$2:$J$5,2,FALSE),""))))</f>
        <v/>
      </c>
    </row>
    <row r="37" spans="2:20" x14ac:dyDescent="0.35">
      <c r="B37" s="12"/>
      <c r="C37" s="115">
        <f>IF([1]รายชื่อนักเรียน!A34="","",[1]รายชื่อนักเรียน!A34)</f>
        <v>33</v>
      </c>
      <c r="D37" s="120" t="str">
        <f>IF(รายชื่อนักเรียน!D34="","",รายชื่อนักเรียน!D34&amp;รายชื่อนักเรียน!E34&amp; "  " &amp; รายชื่อนักเรียน!F34)</f>
        <v/>
      </c>
      <c r="E37" s="121"/>
      <c r="F37" s="114"/>
      <c r="G37" s="114"/>
      <c r="H37" s="114"/>
      <c r="I37" s="114"/>
      <c r="J37" s="114"/>
      <c r="K37" s="114"/>
      <c r="L37" s="114"/>
      <c r="M37" s="114"/>
      <c r="N37" s="193" t="str">
        <f>IF(D37="","",IF(รายชื่อนักเรียน!H34="ย้ายออก","ย้ายออก",IF(รายชื่อนักเรียน!H34="แขวนลอย","แขวนลอย",SUM(F37:M37))))</f>
        <v/>
      </c>
      <c r="O37" s="193" t="str">
        <f>IF(D37="","",IF(รายชื่อนักเรียน!H34="ย้ายออก","ย้ายออก",IF(รายชื่อนักเรียน!H34="แขวนลอย","แขวนลอย",IFERROR(AVERAGE(F37:M37),""))))</f>
        <v/>
      </c>
      <c r="P37" s="193" t="str">
        <f>IF(D37="","",IF(รายชื่อนักเรียน!H34="ย้ายออก","ย้ายออก",IF(รายชื่อนักเรียน!H34="แขวนลอย","แขวนลอย",ROUND(O37,0))))</f>
        <v/>
      </c>
      <c r="Q37" s="193" t="str">
        <f>IF(D37="","",IF(รายชื่อนักเรียน!H34="ย้ายออก","ย้ายออก",IF(รายชื่อนักเรียน!H34="แขวนลอย","แขวนลอย",(N37/80)*100)))</f>
        <v/>
      </c>
      <c r="R37" s="193" t="str">
        <f>IF(D37="","",IF(รายชื่อนักเรียน!H34="ย้ายออก","ย้ายออก",IF(รายชื่อนักเรียน!H34="แขวนลอย","แขวนลอย",ROUND(Q37,0))))</f>
        <v/>
      </c>
      <c r="S37" s="193" t="str">
        <f>IF(D37="","",IF(N37="","",IF(รายชื่อนักเรียน!H34="ย้ายออก","ย้ายออก",IF(รายชื่อนักเรียน!H34="แขวนลอย","แขวนลอย",IF(N37&gt;=ตั้งค่าประเมินคุณลักษณะ!$B$21,3,IF(N37&gt;=ตั้งค่าประเมินคุณลักษณะ!$B$22,2,IF(N37&gt;=ตั้งค่าประเมินคุณลักษณะ!$B$23,1,0)))))))</f>
        <v/>
      </c>
      <c r="T37" s="193" t="str">
        <f>IF(D37="","",IF(รายชื่อนักเรียน!H34="ย้ายออก","ย้ายออก",IF(รายชื่อนักเรียน!H34="แขวนลอย","แขวนลอย",_xlfn.IFNA(VLOOKUP(S37,รายการ!$I$2:$J$5,2,FALSE),""))))</f>
        <v/>
      </c>
    </row>
    <row r="38" spans="2:20" x14ac:dyDescent="0.35">
      <c r="B38" s="12"/>
      <c r="C38" s="115">
        <f>IF([1]รายชื่อนักเรียน!A35="","",[1]รายชื่อนักเรียน!A35)</f>
        <v>34</v>
      </c>
      <c r="D38" s="120" t="str">
        <f>IF(รายชื่อนักเรียน!D35="","",รายชื่อนักเรียน!D35&amp;รายชื่อนักเรียน!E35&amp; "  " &amp; รายชื่อนักเรียน!F35)</f>
        <v/>
      </c>
      <c r="E38" s="121"/>
      <c r="F38" s="114"/>
      <c r="G38" s="114"/>
      <c r="H38" s="114"/>
      <c r="I38" s="114"/>
      <c r="J38" s="114"/>
      <c r="K38" s="114"/>
      <c r="L38" s="114"/>
      <c r="M38" s="114"/>
      <c r="N38" s="193" t="str">
        <f>IF(D38="","",IF(รายชื่อนักเรียน!H35="ย้ายออก","ย้ายออก",IF(รายชื่อนักเรียน!H35="แขวนลอย","แขวนลอย",SUM(F38:M38))))</f>
        <v/>
      </c>
      <c r="O38" s="193" t="str">
        <f>IF(D38="","",IF(รายชื่อนักเรียน!H35="ย้ายออก","ย้ายออก",IF(รายชื่อนักเรียน!H35="แขวนลอย","แขวนลอย",IFERROR(AVERAGE(F38:M38),""))))</f>
        <v/>
      </c>
      <c r="P38" s="193" t="str">
        <f>IF(D38="","",IF(รายชื่อนักเรียน!H35="ย้ายออก","ย้ายออก",IF(รายชื่อนักเรียน!H35="แขวนลอย","แขวนลอย",ROUND(O38,0))))</f>
        <v/>
      </c>
      <c r="Q38" s="193" t="str">
        <f>IF(D38="","",IF(รายชื่อนักเรียน!H35="ย้ายออก","ย้ายออก",IF(รายชื่อนักเรียน!H35="แขวนลอย","แขวนลอย",(N38/80)*100)))</f>
        <v/>
      </c>
      <c r="R38" s="193" t="str">
        <f>IF(D38="","",IF(รายชื่อนักเรียน!H35="ย้ายออก","ย้ายออก",IF(รายชื่อนักเรียน!H35="แขวนลอย","แขวนลอย",ROUND(Q38,0))))</f>
        <v/>
      </c>
      <c r="S38" s="193" t="str">
        <f>IF(D38="","",IF(N38="","",IF(รายชื่อนักเรียน!H35="ย้ายออก","ย้ายออก",IF(รายชื่อนักเรียน!H35="แขวนลอย","แขวนลอย",IF(N38&gt;=ตั้งค่าประเมินคุณลักษณะ!$B$21,3,IF(N38&gt;=ตั้งค่าประเมินคุณลักษณะ!$B$22,2,IF(N38&gt;=ตั้งค่าประเมินคุณลักษณะ!$B$23,1,0)))))))</f>
        <v/>
      </c>
      <c r="T38" s="193" t="str">
        <f>IF(D38="","",IF(รายชื่อนักเรียน!H35="ย้ายออก","ย้ายออก",IF(รายชื่อนักเรียน!H35="แขวนลอย","แขวนลอย",_xlfn.IFNA(VLOOKUP(S38,รายการ!$I$2:$J$5,2,FALSE),""))))</f>
        <v/>
      </c>
    </row>
    <row r="39" spans="2:20" x14ac:dyDescent="0.35">
      <c r="B39" s="12"/>
      <c r="C39" s="115">
        <f>IF([1]รายชื่อนักเรียน!A36="","",[1]รายชื่อนักเรียน!A36)</f>
        <v>35</v>
      </c>
      <c r="D39" s="120" t="str">
        <f>IF(รายชื่อนักเรียน!D36="","",รายชื่อนักเรียน!D36&amp;รายชื่อนักเรียน!E36&amp; "  " &amp; รายชื่อนักเรียน!F36)</f>
        <v/>
      </c>
      <c r="E39" s="121"/>
      <c r="F39" s="114"/>
      <c r="G39" s="114"/>
      <c r="H39" s="114"/>
      <c r="I39" s="114"/>
      <c r="J39" s="114"/>
      <c r="K39" s="114"/>
      <c r="L39" s="114"/>
      <c r="M39" s="114"/>
      <c r="N39" s="193" t="str">
        <f>IF(D39="","",IF(รายชื่อนักเรียน!H36="ย้ายออก","ย้ายออก",IF(รายชื่อนักเรียน!H36="แขวนลอย","แขวนลอย",SUM(F39:M39))))</f>
        <v/>
      </c>
      <c r="O39" s="193" t="str">
        <f>IF(D39="","",IF(รายชื่อนักเรียน!H36="ย้ายออก","ย้ายออก",IF(รายชื่อนักเรียน!H36="แขวนลอย","แขวนลอย",IFERROR(AVERAGE(F39:M39),""))))</f>
        <v/>
      </c>
      <c r="P39" s="193" t="str">
        <f>IF(D39="","",IF(รายชื่อนักเรียน!H36="ย้ายออก","ย้ายออก",IF(รายชื่อนักเรียน!H36="แขวนลอย","แขวนลอย",ROUND(O39,0))))</f>
        <v/>
      </c>
      <c r="Q39" s="193" t="str">
        <f>IF(D39="","",IF(รายชื่อนักเรียน!H36="ย้ายออก","ย้ายออก",IF(รายชื่อนักเรียน!H36="แขวนลอย","แขวนลอย",(N39/80)*100)))</f>
        <v/>
      </c>
      <c r="R39" s="193" t="str">
        <f>IF(D39="","",IF(รายชื่อนักเรียน!H36="ย้ายออก","ย้ายออก",IF(รายชื่อนักเรียน!H36="แขวนลอย","แขวนลอย",ROUND(Q39,0))))</f>
        <v/>
      </c>
      <c r="S39" s="193" t="str">
        <f>IF(D39="","",IF(N39="","",IF(รายชื่อนักเรียน!H36="ย้ายออก","ย้ายออก",IF(รายชื่อนักเรียน!H36="แขวนลอย","แขวนลอย",IF(N39&gt;=ตั้งค่าประเมินคุณลักษณะ!$B$21,3,IF(N39&gt;=ตั้งค่าประเมินคุณลักษณะ!$B$22,2,IF(N39&gt;=ตั้งค่าประเมินคุณลักษณะ!$B$23,1,0)))))))</f>
        <v/>
      </c>
      <c r="T39" s="193" t="str">
        <f>IF(D39="","",IF(รายชื่อนักเรียน!H36="ย้ายออก","ย้ายออก",IF(รายชื่อนักเรียน!H36="แขวนลอย","แขวนลอย",_xlfn.IFNA(VLOOKUP(S39,รายการ!$I$2:$J$5,2,FALSE),""))))</f>
        <v/>
      </c>
    </row>
    <row r="40" spans="2:20" x14ac:dyDescent="0.35">
      <c r="B40" s="12"/>
      <c r="C40" s="115">
        <f>IF([1]รายชื่อนักเรียน!A37="","",[1]รายชื่อนักเรียน!A37)</f>
        <v>36</v>
      </c>
      <c r="D40" s="120" t="str">
        <f>IF(รายชื่อนักเรียน!D37="","",รายชื่อนักเรียน!D37&amp;รายชื่อนักเรียน!E37&amp; "  " &amp; รายชื่อนักเรียน!F37)</f>
        <v/>
      </c>
      <c r="E40" s="121"/>
      <c r="F40" s="114"/>
      <c r="G40" s="114"/>
      <c r="H40" s="114"/>
      <c r="I40" s="114"/>
      <c r="J40" s="114"/>
      <c r="K40" s="114"/>
      <c r="L40" s="114"/>
      <c r="M40" s="114"/>
      <c r="N40" s="193" t="str">
        <f>IF(D40="","",IF(รายชื่อนักเรียน!H37="ย้ายออก","ย้ายออก",IF(รายชื่อนักเรียน!H37="แขวนลอย","แขวนลอย",SUM(F40:M40))))</f>
        <v/>
      </c>
      <c r="O40" s="193" t="str">
        <f>IF(D40="","",IF(รายชื่อนักเรียน!H37="ย้ายออก","ย้ายออก",IF(รายชื่อนักเรียน!H37="แขวนลอย","แขวนลอย",IFERROR(AVERAGE(F40:M40),""))))</f>
        <v/>
      </c>
      <c r="P40" s="193" t="str">
        <f>IF(D40="","",IF(รายชื่อนักเรียน!H37="ย้ายออก","ย้ายออก",IF(รายชื่อนักเรียน!H37="แขวนลอย","แขวนลอย",ROUND(O40,0))))</f>
        <v/>
      </c>
      <c r="Q40" s="193" t="str">
        <f>IF(D40="","",IF(รายชื่อนักเรียน!H37="ย้ายออก","ย้ายออก",IF(รายชื่อนักเรียน!H37="แขวนลอย","แขวนลอย",(N40/80)*100)))</f>
        <v/>
      </c>
      <c r="R40" s="193" t="str">
        <f>IF(D40="","",IF(รายชื่อนักเรียน!H37="ย้ายออก","ย้ายออก",IF(รายชื่อนักเรียน!H37="แขวนลอย","แขวนลอย",ROUND(Q40,0))))</f>
        <v/>
      </c>
      <c r="S40" s="193" t="str">
        <f>IF(D40="","",IF(N40="","",IF(รายชื่อนักเรียน!H37="ย้ายออก","ย้ายออก",IF(รายชื่อนักเรียน!H37="แขวนลอย","แขวนลอย",IF(N40&gt;=ตั้งค่าประเมินคุณลักษณะ!$B$21,3,IF(N40&gt;=ตั้งค่าประเมินคุณลักษณะ!$B$22,2,IF(N40&gt;=ตั้งค่าประเมินคุณลักษณะ!$B$23,1,0)))))))</f>
        <v/>
      </c>
      <c r="T40" s="193" t="str">
        <f>IF(D40="","",IF(รายชื่อนักเรียน!H37="ย้ายออก","ย้ายออก",IF(รายชื่อนักเรียน!H37="แขวนลอย","แขวนลอย",_xlfn.IFNA(VLOOKUP(S40,รายการ!$I$2:$J$5,2,FALSE),""))))</f>
        <v/>
      </c>
    </row>
    <row r="41" spans="2:20" x14ac:dyDescent="0.35">
      <c r="B41" s="12"/>
      <c r="C41" s="115">
        <f>IF([1]รายชื่อนักเรียน!A38="","",[1]รายชื่อนักเรียน!A38)</f>
        <v>37</v>
      </c>
      <c r="D41" s="120" t="str">
        <f>IF(รายชื่อนักเรียน!D38="","",รายชื่อนักเรียน!D38&amp;รายชื่อนักเรียน!E38&amp; "  " &amp; รายชื่อนักเรียน!F38)</f>
        <v/>
      </c>
      <c r="E41" s="121"/>
      <c r="F41" s="114"/>
      <c r="G41" s="114"/>
      <c r="H41" s="114"/>
      <c r="I41" s="114"/>
      <c r="J41" s="114"/>
      <c r="K41" s="114"/>
      <c r="L41" s="114"/>
      <c r="M41" s="114"/>
      <c r="N41" s="193" t="str">
        <f>IF(D41="","",IF(รายชื่อนักเรียน!H38="ย้ายออก","ย้ายออก",IF(รายชื่อนักเรียน!H38="แขวนลอย","แขวนลอย",SUM(F41:M41))))</f>
        <v/>
      </c>
      <c r="O41" s="193" t="str">
        <f>IF(D41="","",IF(รายชื่อนักเรียน!H38="ย้ายออก","ย้ายออก",IF(รายชื่อนักเรียน!H38="แขวนลอย","แขวนลอย",IFERROR(AVERAGE(F41:M41),""))))</f>
        <v/>
      </c>
      <c r="P41" s="193" t="str">
        <f>IF(D41="","",IF(รายชื่อนักเรียน!H38="ย้ายออก","ย้ายออก",IF(รายชื่อนักเรียน!H38="แขวนลอย","แขวนลอย",ROUND(O41,0))))</f>
        <v/>
      </c>
      <c r="Q41" s="193" t="str">
        <f>IF(D41="","",IF(รายชื่อนักเรียน!H38="ย้ายออก","ย้ายออก",IF(รายชื่อนักเรียน!H38="แขวนลอย","แขวนลอย",(N41/80)*100)))</f>
        <v/>
      </c>
      <c r="R41" s="193" t="str">
        <f>IF(D41="","",IF(รายชื่อนักเรียน!H38="ย้ายออก","ย้ายออก",IF(รายชื่อนักเรียน!H38="แขวนลอย","แขวนลอย",ROUND(Q41,0))))</f>
        <v/>
      </c>
      <c r="S41" s="193" t="str">
        <f>IF(D41="","",IF(N41="","",IF(รายชื่อนักเรียน!H38="ย้ายออก","ย้ายออก",IF(รายชื่อนักเรียน!H38="แขวนลอย","แขวนลอย",IF(N41&gt;=ตั้งค่าประเมินคุณลักษณะ!$B$21,3,IF(N41&gt;=ตั้งค่าประเมินคุณลักษณะ!$B$22,2,IF(N41&gt;=ตั้งค่าประเมินคุณลักษณะ!$B$23,1,0)))))))</f>
        <v/>
      </c>
      <c r="T41" s="193" t="str">
        <f>IF(D41="","",IF(รายชื่อนักเรียน!H38="ย้ายออก","ย้ายออก",IF(รายชื่อนักเรียน!H38="แขวนลอย","แขวนลอย",_xlfn.IFNA(VLOOKUP(S41,รายการ!$I$2:$J$5,2,FALSE),""))))</f>
        <v/>
      </c>
    </row>
    <row r="42" spans="2:20" x14ac:dyDescent="0.35">
      <c r="B42" s="12"/>
      <c r="C42" s="115">
        <f>IF([1]รายชื่อนักเรียน!A39="","",[1]รายชื่อนักเรียน!A39)</f>
        <v>38</v>
      </c>
      <c r="D42" s="120" t="str">
        <f>IF(รายชื่อนักเรียน!D39="","",รายชื่อนักเรียน!D39&amp;รายชื่อนักเรียน!E39&amp; "  " &amp; รายชื่อนักเรียน!F39)</f>
        <v/>
      </c>
      <c r="E42" s="121"/>
      <c r="F42" s="114"/>
      <c r="G42" s="114"/>
      <c r="H42" s="114"/>
      <c r="I42" s="114"/>
      <c r="J42" s="114"/>
      <c r="K42" s="114"/>
      <c r="L42" s="114"/>
      <c r="M42" s="114"/>
      <c r="N42" s="193" t="str">
        <f>IF(D42="","",IF(รายชื่อนักเรียน!H39="ย้ายออก","ย้ายออก",IF(รายชื่อนักเรียน!H39="แขวนลอย","แขวนลอย",SUM(F42:M42))))</f>
        <v/>
      </c>
      <c r="O42" s="193" t="str">
        <f>IF(D42="","",IF(รายชื่อนักเรียน!H39="ย้ายออก","ย้ายออก",IF(รายชื่อนักเรียน!H39="แขวนลอย","แขวนลอย",IFERROR(AVERAGE(F42:M42),""))))</f>
        <v/>
      </c>
      <c r="P42" s="193" t="str">
        <f>IF(D42="","",IF(รายชื่อนักเรียน!H39="ย้ายออก","ย้ายออก",IF(รายชื่อนักเรียน!H39="แขวนลอย","แขวนลอย",ROUND(O42,0))))</f>
        <v/>
      </c>
      <c r="Q42" s="193" t="str">
        <f>IF(D42="","",IF(รายชื่อนักเรียน!H39="ย้ายออก","ย้ายออก",IF(รายชื่อนักเรียน!H39="แขวนลอย","แขวนลอย",(N42/80)*100)))</f>
        <v/>
      </c>
      <c r="R42" s="193" t="str">
        <f>IF(D42="","",IF(รายชื่อนักเรียน!H39="ย้ายออก","ย้ายออก",IF(รายชื่อนักเรียน!H39="แขวนลอย","แขวนลอย",ROUND(Q42,0))))</f>
        <v/>
      </c>
      <c r="S42" s="193" t="str">
        <f>IF(D42="","",IF(N42="","",IF(รายชื่อนักเรียน!H39="ย้ายออก","ย้ายออก",IF(รายชื่อนักเรียน!H39="แขวนลอย","แขวนลอย",IF(N42&gt;=ตั้งค่าประเมินคุณลักษณะ!$B$21,3,IF(N42&gt;=ตั้งค่าประเมินคุณลักษณะ!$B$22,2,IF(N42&gt;=ตั้งค่าประเมินคุณลักษณะ!$B$23,1,0)))))))</f>
        <v/>
      </c>
      <c r="T42" s="193" t="str">
        <f>IF(D42="","",IF(รายชื่อนักเรียน!H39="ย้ายออก","ย้ายออก",IF(รายชื่อนักเรียน!H39="แขวนลอย","แขวนลอย",_xlfn.IFNA(VLOOKUP(S42,รายการ!$I$2:$J$5,2,FALSE),""))))</f>
        <v/>
      </c>
    </row>
    <row r="43" spans="2:20" x14ac:dyDescent="0.35">
      <c r="B43" s="12"/>
      <c r="C43" s="115">
        <f>IF([1]รายชื่อนักเรียน!A40="","",[1]รายชื่อนักเรียน!A40)</f>
        <v>39</v>
      </c>
      <c r="D43" s="120" t="str">
        <f>IF(รายชื่อนักเรียน!D40="","",รายชื่อนักเรียน!D40&amp;รายชื่อนักเรียน!E40&amp; "  " &amp; รายชื่อนักเรียน!F40)</f>
        <v/>
      </c>
      <c r="E43" s="121"/>
      <c r="F43" s="114"/>
      <c r="G43" s="114"/>
      <c r="H43" s="114"/>
      <c r="I43" s="114"/>
      <c r="J43" s="114"/>
      <c r="K43" s="114"/>
      <c r="L43" s="114"/>
      <c r="M43" s="114"/>
      <c r="N43" s="193" t="str">
        <f>IF(D43="","",IF(รายชื่อนักเรียน!H40="ย้ายออก","ย้ายออก",IF(รายชื่อนักเรียน!H40="แขวนลอย","แขวนลอย",SUM(F43:M43))))</f>
        <v/>
      </c>
      <c r="O43" s="193" t="str">
        <f>IF(D43="","",IF(รายชื่อนักเรียน!H40="ย้ายออก","ย้ายออก",IF(รายชื่อนักเรียน!H40="แขวนลอย","แขวนลอย",IFERROR(AVERAGE(F43:M43),""))))</f>
        <v/>
      </c>
      <c r="P43" s="193" t="str">
        <f>IF(D43="","",IF(รายชื่อนักเรียน!H40="ย้ายออก","ย้ายออก",IF(รายชื่อนักเรียน!H40="แขวนลอย","แขวนลอย",ROUND(O43,0))))</f>
        <v/>
      </c>
      <c r="Q43" s="193" t="str">
        <f>IF(D43="","",IF(รายชื่อนักเรียน!H40="ย้ายออก","ย้ายออก",IF(รายชื่อนักเรียน!H40="แขวนลอย","แขวนลอย",(N43/80)*100)))</f>
        <v/>
      </c>
      <c r="R43" s="193" t="str">
        <f>IF(D43="","",IF(รายชื่อนักเรียน!H40="ย้ายออก","ย้ายออก",IF(รายชื่อนักเรียน!H40="แขวนลอย","แขวนลอย",ROUND(Q43,0))))</f>
        <v/>
      </c>
      <c r="S43" s="193" t="str">
        <f>IF(D43="","",IF(N43="","",IF(รายชื่อนักเรียน!H40="ย้ายออก","ย้ายออก",IF(รายชื่อนักเรียน!H40="แขวนลอย","แขวนลอย",IF(N43&gt;=ตั้งค่าประเมินคุณลักษณะ!$B$21,3,IF(N43&gt;=ตั้งค่าประเมินคุณลักษณะ!$B$22,2,IF(N43&gt;=ตั้งค่าประเมินคุณลักษณะ!$B$23,1,0)))))))</f>
        <v/>
      </c>
      <c r="T43" s="193" t="str">
        <f>IF(D43="","",IF(รายชื่อนักเรียน!H40="ย้ายออก","ย้ายออก",IF(รายชื่อนักเรียน!H40="แขวนลอย","แขวนลอย",_xlfn.IFNA(VLOOKUP(S43,รายการ!$I$2:$J$5,2,FALSE),""))))</f>
        <v/>
      </c>
    </row>
    <row r="44" spans="2:20" x14ac:dyDescent="0.35">
      <c r="B44" s="12"/>
      <c r="C44" s="115">
        <f>IF([1]รายชื่อนักเรียน!A41="","",[1]รายชื่อนักเรียน!A41)</f>
        <v>40</v>
      </c>
      <c r="D44" s="120" t="str">
        <f>IF(รายชื่อนักเรียน!D41="","",รายชื่อนักเรียน!D41&amp;รายชื่อนักเรียน!E41&amp; "  " &amp; รายชื่อนักเรียน!F41)</f>
        <v/>
      </c>
      <c r="E44" s="121"/>
      <c r="F44" s="114"/>
      <c r="G44" s="114"/>
      <c r="H44" s="114"/>
      <c r="I44" s="114"/>
      <c r="J44" s="114"/>
      <c r="K44" s="114"/>
      <c r="L44" s="114"/>
      <c r="M44" s="114"/>
      <c r="N44" s="193" t="str">
        <f>IF(D44="","",IF(รายชื่อนักเรียน!H41="ย้ายออก","ย้ายออก",IF(รายชื่อนักเรียน!H41="แขวนลอย","แขวนลอย",SUM(F44:M44))))</f>
        <v/>
      </c>
      <c r="O44" s="193" t="str">
        <f>IF(D44="","",IF(รายชื่อนักเรียน!H41="ย้ายออก","ย้ายออก",IF(รายชื่อนักเรียน!H41="แขวนลอย","แขวนลอย",IFERROR(AVERAGE(F44:M44),""))))</f>
        <v/>
      </c>
      <c r="P44" s="193" t="str">
        <f>IF(D44="","",IF(รายชื่อนักเรียน!H41="ย้ายออก","ย้ายออก",IF(รายชื่อนักเรียน!H41="แขวนลอย","แขวนลอย",ROUND(O44,0))))</f>
        <v/>
      </c>
      <c r="Q44" s="193" t="str">
        <f>IF(D44="","",IF(รายชื่อนักเรียน!H41="ย้ายออก","ย้ายออก",IF(รายชื่อนักเรียน!H41="แขวนลอย","แขวนลอย",(N44/80)*100)))</f>
        <v/>
      </c>
      <c r="R44" s="193" t="str">
        <f>IF(D44="","",IF(รายชื่อนักเรียน!H41="ย้ายออก","ย้ายออก",IF(รายชื่อนักเรียน!H41="แขวนลอย","แขวนลอย",ROUND(Q44,0))))</f>
        <v/>
      </c>
      <c r="S44" s="193" t="str">
        <f>IF(D44="","",IF(N44="","",IF(รายชื่อนักเรียน!H41="ย้ายออก","ย้ายออก",IF(รายชื่อนักเรียน!H41="แขวนลอย","แขวนลอย",IF(N44&gt;=ตั้งค่าประเมินคุณลักษณะ!$B$21,3,IF(N44&gt;=ตั้งค่าประเมินคุณลักษณะ!$B$22,2,IF(N44&gt;=ตั้งค่าประเมินคุณลักษณะ!$B$23,1,0)))))))</f>
        <v/>
      </c>
      <c r="T44" s="193" t="str">
        <f>IF(D44="","",IF(รายชื่อนักเรียน!H41="ย้ายออก","ย้ายออก",IF(รายชื่อนักเรียน!H41="แขวนลอย","แขวนลอย",_xlfn.IFNA(VLOOKUP(S44,รายการ!$I$2:$J$5,2,FALSE),""))))</f>
        <v/>
      </c>
    </row>
    <row r="45" spans="2:20" x14ac:dyDescent="0.35">
      <c r="B45" s="12"/>
      <c r="C45" s="115">
        <f>IF([1]รายชื่อนักเรียน!A42="","",[1]รายชื่อนักเรียน!A42)</f>
        <v>41</v>
      </c>
      <c r="D45" s="120" t="str">
        <f>IF(รายชื่อนักเรียน!D42="","",รายชื่อนักเรียน!D42&amp;รายชื่อนักเรียน!E42&amp; "  " &amp; รายชื่อนักเรียน!F42)</f>
        <v/>
      </c>
      <c r="E45" s="121"/>
      <c r="F45" s="114"/>
      <c r="G45" s="114"/>
      <c r="H45" s="114"/>
      <c r="I45" s="114"/>
      <c r="J45" s="114"/>
      <c r="K45" s="114"/>
      <c r="L45" s="114"/>
      <c r="M45" s="114"/>
      <c r="N45" s="193" t="str">
        <f>IF(D45="","",IF(รายชื่อนักเรียน!H42="ย้ายออก","ย้ายออก",IF(รายชื่อนักเรียน!H42="แขวนลอย","แขวนลอย",SUM(F45:M45))))</f>
        <v/>
      </c>
      <c r="O45" s="193" t="str">
        <f>IF(D45="","",IF(รายชื่อนักเรียน!H42="ย้ายออก","ย้ายออก",IF(รายชื่อนักเรียน!H42="แขวนลอย","แขวนลอย",IFERROR(AVERAGE(F45:M45),""))))</f>
        <v/>
      </c>
      <c r="P45" s="193" t="str">
        <f>IF(D45="","",IF(รายชื่อนักเรียน!H42="ย้ายออก","ย้ายออก",IF(รายชื่อนักเรียน!H42="แขวนลอย","แขวนลอย",ROUND(O45,0))))</f>
        <v/>
      </c>
      <c r="Q45" s="193" t="str">
        <f>IF(D45="","",IF(รายชื่อนักเรียน!H42="ย้ายออก","ย้ายออก",IF(รายชื่อนักเรียน!H42="แขวนลอย","แขวนลอย",(N45/80)*100)))</f>
        <v/>
      </c>
      <c r="R45" s="193" t="str">
        <f>IF(D45="","",IF(รายชื่อนักเรียน!H42="ย้ายออก","ย้ายออก",IF(รายชื่อนักเรียน!H42="แขวนลอย","แขวนลอย",ROUND(Q45,0))))</f>
        <v/>
      </c>
      <c r="S45" s="193" t="str">
        <f>IF(D45="","",IF(N45="","",IF(รายชื่อนักเรียน!H42="ย้ายออก","ย้ายออก",IF(รายชื่อนักเรียน!H42="แขวนลอย","แขวนลอย",IF(N45&gt;=ตั้งค่าประเมินคุณลักษณะ!$B$21,3,IF(N45&gt;=ตั้งค่าประเมินคุณลักษณะ!$B$22,2,IF(N45&gt;=ตั้งค่าประเมินคุณลักษณะ!$B$23,1,0)))))))</f>
        <v/>
      </c>
      <c r="T45" s="193" t="str">
        <f>IF(D45="","",IF(รายชื่อนักเรียน!H42="ย้ายออก","ย้ายออก",IF(รายชื่อนักเรียน!H42="แขวนลอย","แขวนลอย",_xlfn.IFNA(VLOOKUP(S45,รายการ!$I$2:$J$5,2,FALSE),""))))</f>
        <v/>
      </c>
    </row>
    <row r="46" spans="2:20" x14ac:dyDescent="0.35">
      <c r="B46" s="12"/>
      <c r="C46" s="115">
        <f>IF([1]รายชื่อนักเรียน!A43="","",[1]รายชื่อนักเรียน!A43)</f>
        <v>42</v>
      </c>
      <c r="D46" s="120" t="str">
        <f>IF(รายชื่อนักเรียน!D43="","",รายชื่อนักเรียน!D43&amp;รายชื่อนักเรียน!E43&amp; "  " &amp; รายชื่อนักเรียน!F43)</f>
        <v/>
      </c>
      <c r="E46" s="121"/>
      <c r="F46" s="114"/>
      <c r="G46" s="114"/>
      <c r="H46" s="114"/>
      <c r="I46" s="114"/>
      <c r="J46" s="114"/>
      <c r="K46" s="114"/>
      <c r="L46" s="114"/>
      <c r="M46" s="114"/>
      <c r="N46" s="193" t="str">
        <f>IF(D46="","",IF(รายชื่อนักเรียน!H43="ย้ายออก","ย้ายออก",IF(รายชื่อนักเรียน!H43="แขวนลอย","แขวนลอย",SUM(F46:M46))))</f>
        <v/>
      </c>
      <c r="O46" s="193" t="str">
        <f>IF(D46="","",IF(รายชื่อนักเรียน!H43="ย้ายออก","ย้ายออก",IF(รายชื่อนักเรียน!H43="แขวนลอย","แขวนลอย",IFERROR(AVERAGE(F46:M46),""))))</f>
        <v/>
      </c>
      <c r="P46" s="193" t="str">
        <f>IF(D46="","",IF(รายชื่อนักเรียน!H43="ย้ายออก","ย้ายออก",IF(รายชื่อนักเรียน!H43="แขวนลอย","แขวนลอย",ROUND(O46,0))))</f>
        <v/>
      </c>
      <c r="Q46" s="193" t="str">
        <f>IF(D46="","",IF(รายชื่อนักเรียน!H43="ย้ายออก","ย้ายออก",IF(รายชื่อนักเรียน!H43="แขวนลอย","แขวนลอย",(N46/80)*100)))</f>
        <v/>
      </c>
      <c r="R46" s="193" t="str">
        <f>IF(D46="","",IF(รายชื่อนักเรียน!H43="ย้ายออก","ย้ายออก",IF(รายชื่อนักเรียน!H43="แขวนลอย","แขวนลอย",ROUND(Q46,0))))</f>
        <v/>
      </c>
      <c r="S46" s="193" t="str">
        <f>IF(D46="","",IF(N46="","",IF(รายชื่อนักเรียน!H43="ย้ายออก","ย้ายออก",IF(รายชื่อนักเรียน!H43="แขวนลอย","แขวนลอย",IF(N46&gt;=ตั้งค่าประเมินคุณลักษณะ!$B$21,3,IF(N46&gt;=ตั้งค่าประเมินคุณลักษณะ!$B$22,2,IF(N46&gt;=ตั้งค่าประเมินคุณลักษณะ!$B$23,1,0)))))))</f>
        <v/>
      </c>
      <c r="T46" s="193" t="str">
        <f>IF(D46="","",IF(รายชื่อนักเรียน!H43="ย้ายออก","ย้ายออก",IF(รายชื่อนักเรียน!H43="แขวนลอย","แขวนลอย",_xlfn.IFNA(VLOOKUP(S46,รายการ!$I$2:$J$5,2,FALSE),""))))</f>
        <v/>
      </c>
    </row>
    <row r="47" spans="2:20" x14ac:dyDescent="0.35">
      <c r="B47" s="12"/>
      <c r="C47" s="115">
        <f>IF([1]รายชื่อนักเรียน!A44="","",[1]รายชื่อนักเรียน!A44)</f>
        <v>43</v>
      </c>
      <c r="D47" s="120" t="str">
        <f>IF(รายชื่อนักเรียน!D44="","",รายชื่อนักเรียน!D44&amp;รายชื่อนักเรียน!E44&amp; "  " &amp; รายชื่อนักเรียน!F44)</f>
        <v/>
      </c>
      <c r="E47" s="121"/>
      <c r="F47" s="114"/>
      <c r="G47" s="114"/>
      <c r="H47" s="114"/>
      <c r="I47" s="114"/>
      <c r="J47" s="114"/>
      <c r="K47" s="114"/>
      <c r="L47" s="114"/>
      <c r="M47" s="114"/>
      <c r="N47" s="193" t="str">
        <f>IF(D47="","",IF(รายชื่อนักเรียน!H44="ย้ายออก","ย้ายออก",IF(รายชื่อนักเรียน!H44="แขวนลอย","แขวนลอย",SUM(F47:M47))))</f>
        <v/>
      </c>
      <c r="O47" s="193" t="str">
        <f>IF(D47="","",IF(รายชื่อนักเรียน!H44="ย้ายออก","ย้ายออก",IF(รายชื่อนักเรียน!H44="แขวนลอย","แขวนลอย",IFERROR(AVERAGE(F47:M47),""))))</f>
        <v/>
      </c>
      <c r="P47" s="193" t="str">
        <f>IF(D47="","",IF(รายชื่อนักเรียน!H44="ย้ายออก","ย้ายออก",IF(รายชื่อนักเรียน!H44="แขวนลอย","แขวนลอย",ROUND(O47,0))))</f>
        <v/>
      </c>
      <c r="Q47" s="193" t="str">
        <f>IF(D47="","",IF(รายชื่อนักเรียน!H44="ย้ายออก","ย้ายออก",IF(รายชื่อนักเรียน!H44="แขวนลอย","แขวนลอย",(N47/80)*100)))</f>
        <v/>
      </c>
      <c r="R47" s="193" t="str">
        <f>IF(D47="","",IF(รายชื่อนักเรียน!H44="ย้ายออก","ย้ายออก",IF(รายชื่อนักเรียน!H44="แขวนลอย","แขวนลอย",ROUND(Q47,0))))</f>
        <v/>
      </c>
      <c r="S47" s="193" t="str">
        <f>IF(D47="","",IF(N47="","",IF(รายชื่อนักเรียน!H44="ย้ายออก","ย้ายออก",IF(รายชื่อนักเรียน!H44="แขวนลอย","แขวนลอย",IF(N47&gt;=ตั้งค่าประเมินคุณลักษณะ!$B$21,3,IF(N47&gt;=ตั้งค่าประเมินคุณลักษณะ!$B$22,2,IF(N47&gt;=ตั้งค่าประเมินคุณลักษณะ!$B$23,1,0)))))))</f>
        <v/>
      </c>
      <c r="T47" s="193" t="str">
        <f>IF(D47="","",IF(รายชื่อนักเรียน!H44="ย้ายออก","ย้ายออก",IF(รายชื่อนักเรียน!H44="แขวนลอย","แขวนลอย",_xlfn.IFNA(VLOOKUP(S47,รายการ!$I$2:$J$5,2,FALSE),""))))</f>
        <v/>
      </c>
    </row>
    <row r="48" spans="2:20" x14ac:dyDescent="0.35">
      <c r="B48" s="12"/>
      <c r="C48" s="115">
        <f>IF([1]รายชื่อนักเรียน!A45="","",[1]รายชื่อนักเรียน!A45)</f>
        <v>44</v>
      </c>
      <c r="D48" s="120" t="str">
        <f>IF(รายชื่อนักเรียน!D45="","",รายชื่อนักเรียน!D45&amp;รายชื่อนักเรียน!E45&amp; "  " &amp; รายชื่อนักเรียน!F45)</f>
        <v/>
      </c>
      <c r="E48" s="121"/>
      <c r="F48" s="114"/>
      <c r="G48" s="114"/>
      <c r="H48" s="114"/>
      <c r="I48" s="114"/>
      <c r="J48" s="114"/>
      <c r="K48" s="114"/>
      <c r="L48" s="114"/>
      <c r="M48" s="114"/>
      <c r="N48" s="193" t="str">
        <f>IF(D48="","",IF(รายชื่อนักเรียน!H45="ย้ายออก","ย้ายออก",IF(รายชื่อนักเรียน!H45="แขวนลอย","แขวนลอย",SUM(F48:M48))))</f>
        <v/>
      </c>
      <c r="O48" s="193" t="str">
        <f>IF(D48="","",IF(รายชื่อนักเรียน!H45="ย้ายออก","ย้ายออก",IF(รายชื่อนักเรียน!H45="แขวนลอย","แขวนลอย",IFERROR(AVERAGE(F48:M48),""))))</f>
        <v/>
      </c>
      <c r="P48" s="193" t="str">
        <f>IF(D48="","",IF(รายชื่อนักเรียน!H45="ย้ายออก","ย้ายออก",IF(รายชื่อนักเรียน!H45="แขวนลอย","แขวนลอย",ROUND(O48,0))))</f>
        <v/>
      </c>
      <c r="Q48" s="193" t="str">
        <f>IF(D48="","",IF(รายชื่อนักเรียน!H45="ย้ายออก","ย้ายออก",IF(รายชื่อนักเรียน!H45="แขวนลอย","แขวนลอย",(N48/80)*100)))</f>
        <v/>
      </c>
      <c r="R48" s="193" t="str">
        <f>IF(D48="","",IF(รายชื่อนักเรียน!H45="ย้ายออก","ย้ายออก",IF(รายชื่อนักเรียน!H45="แขวนลอย","แขวนลอย",ROUND(Q48,0))))</f>
        <v/>
      </c>
      <c r="S48" s="193" t="str">
        <f>IF(D48="","",IF(N48="","",IF(รายชื่อนักเรียน!H45="ย้ายออก","ย้ายออก",IF(รายชื่อนักเรียน!H45="แขวนลอย","แขวนลอย",IF(N48&gt;=ตั้งค่าประเมินคุณลักษณะ!$B$21,3,IF(N48&gt;=ตั้งค่าประเมินคุณลักษณะ!$B$22,2,IF(N48&gt;=ตั้งค่าประเมินคุณลักษณะ!$B$23,1,0)))))))</f>
        <v/>
      </c>
      <c r="T48" s="193" t="str">
        <f>IF(D48="","",IF(รายชื่อนักเรียน!H45="ย้ายออก","ย้ายออก",IF(รายชื่อนักเรียน!H45="แขวนลอย","แขวนลอย",_xlfn.IFNA(VLOOKUP(S48,รายการ!$I$2:$J$5,2,FALSE),""))))</f>
        <v/>
      </c>
    </row>
    <row r="49" spans="2:20" x14ac:dyDescent="0.35">
      <c r="B49" s="12"/>
      <c r="C49" s="145">
        <f>IF([1]รายชื่อนักเรียน!A46="","",[1]รายชื่อนักเรียน!A46)</f>
        <v>45</v>
      </c>
      <c r="D49" s="120" t="str">
        <f>IF(รายชื่อนักเรียน!D46="","",รายชื่อนักเรียน!D46&amp;รายชื่อนักเรียน!E46&amp; "  " &amp; รายชื่อนักเรียน!F46)</f>
        <v/>
      </c>
      <c r="E49" s="121"/>
      <c r="F49" s="114"/>
      <c r="G49" s="114"/>
      <c r="H49" s="114"/>
      <c r="I49" s="114"/>
      <c r="J49" s="114"/>
      <c r="K49" s="114"/>
      <c r="L49" s="114"/>
      <c r="M49" s="114"/>
      <c r="N49" s="193" t="str">
        <f>IF(D49="","",IF(รายชื่อนักเรียน!H46="ย้ายออก","ย้ายออก",IF(รายชื่อนักเรียน!H46="แขวนลอย","แขวนลอย",SUM(F49:M49))))</f>
        <v/>
      </c>
      <c r="O49" s="193" t="str">
        <f>IF(D49="","",IF(รายชื่อนักเรียน!H46="ย้ายออก","ย้ายออก",IF(รายชื่อนักเรียน!H46="แขวนลอย","แขวนลอย",IFERROR(AVERAGE(F49:M49),""))))</f>
        <v/>
      </c>
      <c r="P49" s="193" t="str">
        <f>IF(D49="","",IF(รายชื่อนักเรียน!H46="ย้ายออก","ย้ายออก",IF(รายชื่อนักเรียน!H46="แขวนลอย","แขวนลอย",ROUND(O49,0))))</f>
        <v/>
      </c>
      <c r="Q49" s="193" t="str">
        <f>IF(D49="","",IF(รายชื่อนักเรียน!H46="ย้ายออก","ย้ายออก",IF(รายชื่อนักเรียน!H46="แขวนลอย","แขวนลอย",(N49/80)*100)))</f>
        <v/>
      </c>
      <c r="R49" s="193" t="str">
        <f>IF(D49="","",IF(รายชื่อนักเรียน!H46="ย้ายออก","ย้ายออก",IF(รายชื่อนักเรียน!H46="แขวนลอย","แขวนลอย",ROUND(Q49,0))))</f>
        <v/>
      </c>
      <c r="S49" s="193" t="str">
        <f>IF(D49="","",IF(N49="","",IF(รายชื่อนักเรียน!H46="ย้ายออก","ย้ายออก",IF(รายชื่อนักเรียน!H46="แขวนลอย","แขวนลอย",IF(N49&gt;=ตั้งค่าประเมินคุณลักษณะ!$B$21,3,IF(N49&gt;=ตั้งค่าประเมินคุณลักษณะ!$B$22,2,IF(N49&gt;=ตั้งค่าประเมินคุณลักษณะ!$B$23,1,0)))))))</f>
        <v/>
      </c>
      <c r="T49" s="193" t="str">
        <f>IF(D49="","",IF(รายชื่อนักเรียน!H46="ย้ายออก","ย้ายออก",IF(รายชื่อนักเรียน!H46="แขวนลอย","แขวนลอย",_xlfn.IFNA(VLOOKUP(S49,รายการ!$I$2:$J$5,2,FALSE),""))))</f>
        <v/>
      </c>
    </row>
    <row r="50" spans="2:20" x14ac:dyDescent="0.35">
      <c r="B50" s="12"/>
      <c r="C50" s="295" t="s">
        <v>403</v>
      </c>
      <c r="D50" s="295"/>
      <c r="E50" s="295"/>
      <c r="F50" s="196" t="str">
        <f>IF($D$5="","",SUM(F5:F49))</f>
        <v/>
      </c>
      <c r="G50" s="196" t="str">
        <f t="shared" ref="G50:M50" si="0">IF($D$5="","",SUM(G5:G49))</f>
        <v/>
      </c>
      <c r="H50" s="196" t="str">
        <f t="shared" si="0"/>
        <v/>
      </c>
      <c r="I50" s="196" t="str">
        <f t="shared" si="0"/>
        <v/>
      </c>
      <c r="J50" s="196" t="str">
        <f t="shared" si="0"/>
        <v/>
      </c>
      <c r="K50" s="196" t="str">
        <f t="shared" si="0"/>
        <v/>
      </c>
      <c r="L50" s="196" t="str">
        <f t="shared" si="0"/>
        <v/>
      </c>
      <c r="M50" s="196" t="str">
        <f t="shared" si="0"/>
        <v/>
      </c>
      <c r="N50" s="197" t="str">
        <f>IF($D$5="","",SUM(N5:N49))</f>
        <v/>
      </c>
      <c r="O50" s="197" t="str">
        <f>IF($D$5="","",SUM(O5:O49))</f>
        <v/>
      </c>
      <c r="P50" s="193" t="str">
        <f>IF($D$5="","",ROUND(O50,0))</f>
        <v/>
      </c>
      <c r="Q50" s="197" t="str">
        <f>IF($D$5="","",SUM(Q5:Q49))</f>
        <v/>
      </c>
      <c r="R50" s="193" t="str">
        <f>IF($D$5="","",ROUND(Q50,0))</f>
        <v/>
      </c>
      <c r="S50" s="193"/>
      <c r="T50" s="193"/>
    </row>
    <row r="51" spans="2:20" x14ac:dyDescent="0.35">
      <c r="B51" s="12"/>
      <c r="C51" s="295" t="s">
        <v>405</v>
      </c>
      <c r="D51" s="295"/>
      <c r="E51" s="295"/>
      <c r="F51" s="198" t="str">
        <f>IF($D$5="","",IFERROR(AVERAGE(F5:F49),""))</f>
        <v/>
      </c>
      <c r="G51" s="198" t="str">
        <f t="shared" ref="G51:M51" si="1">IF($D$5="","",IFERROR(AVERAGE(G5:G49),""))</f>
        <v/>
      </c>
      <c r="H51" s="198" t="str">
        <f t="shared" si="1"/>
        <v/>
      </c>
      <c r="I51" s="198" t="str">
        <f t="shared" si="1"/>
        <v/>
      </c>
      <c r="J51" s="198" t="str">
        <f t="shared" si="1"/>
        <v/>
      </c>
      <c r="K51" s="198" t="str">
        <f t="shared" si="1"/>
        <v/>
      </c>
      <c r="L51" s="198" t="str">
        <f t="shared" si="1"/>
        <v/>
      </c>
      <c r="M51" s="198" t="str">
        <f t="shared" si="1"/>
        <v/>
      </c>
      <c r="N51" s="199" t="str">
        <f>IF($D$5="","",IFERROR(AVERAGE(N5:N49),""))</f>
        <v/>
      </c>
      <c r="O51" s="199" t="str">
        <f>IF($D$5="","",IFERROR(AVERAGE(O5:O49),""))</f>
        <v/>
      </c>
      <c r="P51" s="197" t="str">
        <f>IF(D6="","",ROUND(O51,0))</f>
        <v/>
      </c>
      <c r="Q51" s="199" t="str">
        <f>IF($D$5="","",IFERROR(AVERAGE(Q5:Q49),""))</f>
        <v/>
      </c>
      <c r="R51" s="197" t="str">
        <f>IF(D6="","",ROUND(Q51,0))</f>
        <v/>
      </c>
      <c r="S51" s="193" t="str">
        <f>IF(D5="","",IF(N51="","",IF(N51&gt;=ตั้งค่าประเมินคุณลักษณะ!$B$21,3,IF(N51&gt;=ตั้งค่าประเมินคุณลักษณะ!$B$22,2,IF(N51&gt;=ตั้งค่าประเมินคุณลักษณะ!$B$23,1,0)))))</f>
        <v/>
      </c>
      <c r="T51" s="193" t="str">
        <f>IF(D5="","",_xlfn.IFNA(VLOOKUP(S51,รายการ!$I$2:$J$5,2,FALSE),""))</f>
        <v/>
      </c>
    </row>
  </sheetData>
  <sheetProtection algorithmName="SHA-512" hashValue="A9R1jLmB9ZANhDT7wDpbIvL1GO+gasAuPt5Nzj5N+woZ5oFByWf1bmLoSn9uAwYB17tqAyLiafhcc6RWqfEpfg==" saltValue="HrG67Efm3AGJjamz/u2cFQ==" spinCount="100000" sheet="1" objects="1" scenarios="1"/>
  <protectedRanges>
    <protectedRange sqref="T4 F2:P4 S2:S4 Q1:R2 Q4:R4 F5:M49" name="ช่วง1_1"/>
    <protectedRange sqref="N5:T49" name="ช่วง1_1_1"/>
    <protectedRange sqref="F50:T51" name="ช่วง1_1_2"/>
  </protectedRanges>
  <mergeCells count="13">
    <mergeCell ref="Q1:Q4"/>
    <mergeCell ref="R1:R4"/>
    <mergeCell ref="S1:S4"/>
    <mergeCell ref="T1:T4"/>
    <mergeCell ref="C50:E50"/>
    <mergeCell ref="O1:O4"/>
    <mergeCell ref="P1:P4"/>
    <mergeCell ref="C51:E51"/>
    <mergeCell ref="C1:C4"/>
    <mergeCell ref="D1:D4"/>
    <mergeCell ref="E1:M1"/>
    <mergeCell ref="N1:N4"/>
    <mergeCell ref="E2:M2"/>
  </mergeCells>
  <conditionalFormatting sqref="S5:T51">
    <cfRule type="cellIs" dxfId="1" priority="2" operator="equal">
      <formula>0</formula>
    </cfRule>
  </conditionalFormatting>
  <conditionalFormatting sqref="T5:T51">
    <cfRule type="cellIs" dxfId="0" priority="1" operator="equal">
      <formula>"ไม่ผ่าน"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23</vt:i4>
      </vt:variant>
      <vt:variant>
        <vt:lpstr>ช่วงที่มีชื่อ</vt:lpstr>
      </vt:variant>
      <vt:variant>
        <vt:i4>20</vt:i4>
      </vt:variant>
    </vt:vector>
  </HeadingPairs>
  <TitlesOfParts>
    <vt:vector size="43" baseType="lpstr">
      <vt:lpstr>รายการ</vt:lpstr>
      <vt:lpstr>ตั้งค่า</vt:lpstr>
      <vt:lpstr>รายชื่อนักเรียน</vt:lpstr>
      <vt:lpstr>ตัวชี้วัดปลายทาง,ผลการเรียนรู้</vt:lpstr>
      <vt:lpstr>คะแนน ภ.1</vt:lpstr>
      <vt:lpstr>คะแนน ภ.2</vt:lpstr>
      <vt:lpstr>สรุปผลการประเมินรายปี</vt:lpstr>
      <vt:lpstr>ตั้งค่าประเมินคุณลักษณะ</vt:lpstr>
      <vt:lpstr>คุณลักษณะอันพึงประสงค์</vt:lpstr>
      <vt:lpstr>ตั้งค่าประเมินอ่านคิดฯ</vt:lpstr>
      <vt:lpstr>อ่านคิดวิเคราะห์ฯ</vt:lpstr>
      <vt:lpstr>พิมพ์หน้าปก</vt:lpstr>
      <vt:lpstr>พิมพ์รายชื่อ</vt:lpstr>
      <vt:lpstr>พิมพ์โครงสร้างรายวิชา</vt:lpstr>
      <vt:lpstr>พิมพ์คำอธิบายรายวิชา</vt:lpstr>
      <vt:lpstr>พิมพ์ ตชว ปลายทาง,ผลการเรียนรู้</vt:lpstr>
      <vt:lpstr>พิมพ์การประเมินผล ภ.1</vt:lpstr>
      <vt:lpstr>พิมพ์การประเมินผล ภ.2</vt:lpstr>
      <vt:lpstr>พิมพ์คุณลักษณะ</vt:lpstr>
      <vt:lpstr>พิมพ์อ่านคิด</vt:lpstr>
      <vt:lpstr>พิมพ์สรุปการประเมินผลปลายปี</vt:lpstr>
      <vt:lpstr>พิมพ์กำหนดรายวิชา</vt:lpstr>
      <vt:lpstr>พิมพ์กำหนดสัดส่วนคะแนน</vt:lpstr>
      <vt:lpstr>'พิมพ์ ตชว ปลายทาง,ผลการเรียนรู้'!Print_Area</vt:lpstr>
      <vt:lpstr>'พิมพ์การประเมินผล ภ.1'!Print_Area</vt:lpstr>
      <vt:lpstr>'พิมพ์การประเมินผล ภ.2'!Print_Area</vt:lpstr>
      <vt:lpstr>พิมพ์กำหนดรายวิชา!Print_Area</vt:lpstr>
      <vt:lpstr>พิมพ์กำหนดสัดส่วนคะแนน!Print_Area</vt:lpstr>
      <vt:lpstr>พิมพ์คำอธิบายรายวิชา!Print_Area</vt:lpstr>
      <vt:lpstr>พิมพ์คุณลักษณะ!Print_Area</vt:lpstr>
      <vt:lpstr>พิมพ์โครงสร้างรายวิชา!Print_Area</vt:lpstr>
      <vt:lpstr>พิมพ์รายชื่อ!Print_Area</vt:lpstr>
      <vt:lpstr>พิมพ์สรุปการประเมินผลปลายปี!Print_Area</vt:lpstr>
      <vt:lpstr>พิมพ์หน้าปก!Print_Area</vt:lpstr>
      <vt:lpstr>พิมพ์อ่านคิด!Print_Area</vt:lpstr>
      <vt:lpstr>สรุปผลการประเมินรายปี!Print_Area</vt:lpstr>
      <vt:lpstr>'พิมพ์ ตชว ปลายทาง,ผลการเรียนรู้'!Print_Titles</vt:lpstr>
      <vt:lpstr>'พิมพ์การประเมินผล ภ.1'!Print_Titles</vt:lpstr>
      <vt:lpstr>'พิมพ์การประเมินผล ภ.2'!Print_Titles</vt:lpstr>
      <vt:lpstr>พิมพ์คุณลักษณะ!Print_Titles</vt:lpstr>
      <vt:lpstr>พิมพ์รายชื่อ!Print_Titles</vt:lpstr>
      <vt:lpstr>พิมพ์สรุปการประเมินผลปลายปี!Print_Titles</vt:lpstr>
      <vt:lpstr>พิมพ์อ่านคิด!Print_Titles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msi</dc:creator>
  <cp:lastModifiedBy>เกียรติศักดิ์ สิงห์ศรีโว</cp:lastModifiedBy>
  <cp:lastPrinted>2025-09-25T07:24:31Z</cp:lastPrinted>
  <dcterms:created xsi:type="dcterms:W3CDTF">2024-04-12T14:39:15Z</dcterms:created>
  <dcterms:modified xsi:type="dcterms:W3CDTF">2025-10-13T06:16:40Z</dcterms:modified>
</cp:coreProperties>
</file>